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7" activeTab="5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4" i="6" l="1"/>
  <c r="B6" i="7"/>
  <c r="F5" i="7"/>
  <c r="E5" i="7"/>
  <c r="D5" i="7"/>
  <c r="F4" i="7"/>
  <c r="F6" i="7" s="1"/>
  <c r="E4" i="7"/>
  <c r="D4" i="7"/>
  <c r="D6" i="7" s="1"/>
  <c r="C60" i="6"/>
  <c r="C54" i="6"/>
  <c r="F53" i="6"/>
  <c r="F52" i="6"/>
  <c r="F51" i="6"/>
  <c r="F50" i="6"/>
  <c r="F54" i="6" s="1"/>
  <c r="F49" i="6"/>
  <c r="C42" i="6"/>
  <c r="E41" i="6"/>
  <c r="E40" i="6"/>
  <c r="E39" i="6"/>
  <c r="E38" i="6"/>
  <c r="E37" i="6"/>
  <c r="E42" i="6" s="1"/>
  <c r="C25" i="6"/>
  <c r="C26" i="6" s="1"/>
  <c r="C21" i="6"/>
  <c r="F20" i="6"/>
  <c r="F19" i="6"/>
  <c r="F18" i="6"/>
  <c r="F17" i="6"/>
  <c r="F16" i="6"/>
  <c r="F21" i="6" s="1"/>
  <c r="C10" i="6"/>
  <c r="E9" i="6"/>
  <c r="E8" i="6"/>
  <c r="E7" i="6"/>
  <c r="E6" i="6"/>
  <c r="E5" i="6"/>
  <c r="E10" i="6" s="1"/>
  <c r="D24" i="6" s="1"/>
  <c r="E20" i="5"/>
  <c r="E15" i="5"/>
  <c r="E4" i="5"/>
  <c r="J4" i="5" s="1"/>
  <c r="I5" i="5" s="1"/>
  <c r="D32" i="1" s="1"/>
  <c r="E32" i="1" s="1"/>
  <c r="D63" i="4"/>
  <c r="D62" i="4"/>
  <c r="D61" i="4"/>
  <c r="D60" i="4"/>
  <c r="D59" i="4"/>
  <c r="D64" i="4" s="1"/>
  <c r="D31" i="1" s="1"/>
  <c r="E31" i="1" s="1"/>
  <c r="D54" i="4"/>
  <c r="D53" i="4"/>
  <c r="D52" i="4"/>
  <c r="D51" i="4"/>
  <c r="D50" i="4"/>
  <c r="D55" i="4" s="1"/>
  <c r="D30" i="1" s="1"/>
  <c r="E30" i="1" s="1"/>
  <c r="D45" i="4"/>
  <c r="D44" i="4"/>
  <c r="D43" i="4"/>
  <c r="D42" i="4"/>
  <c r="D41" i="4"/>
  <c r="D46" i="4" s="1"/>
  <c r="D29" i="1" s="1"/>
  <c r="E29" i="1" s="1"/>
  <c r="D36" i="4"/>
  <c r="D35" i="4"/>
  <c r="D34" i="4"/>
  <c r="D33" i="4"/>
  <c r="D32" i="4"/>
  <c r="D37" i="4" s="1"/>
  <c r="D28" i="1" s="1"/>
  <c r="E28" i="1" s="1"/>
  <c r="D27" i="4"/>
  <c r="D26" i="4"/>
  <c r="D25" i="4"/>
  <c r="D24" i="4"/>
  <c r="D23" i="4"/>
  <c r="D28" i="4" s="1"/>
  <c r="D27" i="1" s="1"/>
  <c r="E27" i="1" s="1"/>
  <c r="D18" i="4"/>
  <c r="D17" i="4"/>
  <c r="D16" i="4"/>
  <c r="D15" i="4"/>
  <c r="D14" i="4"/>
  <c r="D19" i="4" s="1"/>
  <c r="D26" i="1" s="1"/>
  <c r="E26" i="1" s="1"/>
  <c r="D9" i="4"/>
  <c r="D8" i="4"/>
  <c r="D7" i="4"/>
  <c r="D6" i="4"/>
  <c r="D5" i="4"/>
  <c r="D10" i="4" s="1"/>
  <c r="D25" i="1" s="1"/>
  <c r="E25" i="1" s="1"/>
  <c r="D24" i="3"/>
  <c r="C24" i="3"/>
  <c r="E23" i="3"/>
  <c r="E22" i="3"/>
  <c r="E24" i="3" s="1"/>
  <c r="D24" i="1" s="1"/>
  <c r="E24" i="1" s="1"/>
  <c r="D18" i="3"/>
  <c r="C18" i="3"/>
  <c r="E17" i="3"/>
  <c r="E16" i="3"/>
  <c r="E18" i="3" s="1"/>
  <c r="D23" i="1" s="1"/>
  <c r="E23" i="1" s="1"/>
  <c r="D12" i="3"/>
  <c r="C12" i="3"/>
  <c r="E10" i="3"/>
  <c r="E12" i="3" s="1"/>
  <c r="D22" i="1" s="1"/>
  <c r="E6" i="3"/>
  <c r="D6" i="3"/>
  <c r="C6" i="3"/>
  <c r="E4" i="2"/>
  <c r="E40" i="1"/>
  <c r="C39" i="1"/>
  <c r="C38" i="1"/>
  <c r="C37" i="1"/>
  <c r="C36" i="1"/>
  <c r="D35" i="1"/>
  <c r="E35" i="1" s="1"/>
  <c r="D34" i="1"/>
  <c r="E34" i="1" s="1"/>
  <c r="D33" i="1"/>
  <c r="E33" i="1" s="1"/>
  <c r="C24" i="1"/>
  <c r="C23" i="1"/>
  <c r="C22" i="1"/>
  <c r="E21" i="1"/>
  <c r="D21" i="1"/>
  <c r="C21" i="1"/>
  <c r="C10" i="1" s="1"/>
  <c r="D20" i="1"/>
  <c r="E20" i="1" s="1"/>
  <c r="E15" i="1"/>
  <c r="D15" i="1"/>
  <c r="C15" i="1"/>
  <c r="C14" i="1"/>
  <c r="C13" i="1"/>
  <c r="E9" i="1"/>
  <c r="D9" i="1"/>
  <c r="D11" i="1" l="1"/>
  <c r="E11" i="1" s="1"/>
  <c r="D25" i="6"/>
  <c r="D36" i="1"/>
  <c r="E36" i="1" s="1"/>
  <c r="D13" i="1" s="1"/>
  <c r="E13" i="1" s="1"/>
  <c r="D12" i="1"/>
  <c r="E12" i="1" s="1"/>
  <c r="D58" i="6"/>
  <c r="D38" i="1"/>
  <c r="E38" i="1" s="1"/>
  <c r="E22" i="1"/>
  <c r="D10" i="1"/>
  <c r="E10" i="1" s="1"/>
  <c r="E16" i="1" s="1"/>
  <c r="D26" i="6"/>
  <c r="D37" i="1" s="1"/>
  <c r="E37" i="1" s="1"/>
  <c r="D14" i="1" s="1"/>
  <c r="E14" i="1" s="1"/>
  <c r="D39" i="1"/>
  <c r="E39" i="1" s="1"/>
  <c r="D59" i="6"/>
  <c r="D60" i="6" l="1"/>
</calcChain>
</file>

<file path=xl/comments1.xml><?xml version="1.0" encoding="utf-8"?>
<comments xmlns="http://schemas.openxmlformats.org/spreadsheetml/2006/main">
  <authors>
    <author/>
  </authors>
  <commentList>
    <comment ref="C8" authorId="0">
      <text>
        <r>
          <rPr>
            <sz val="11"/>
            <color rgb="FF000000"/>
            <rFont val="Calibri"/>
            <family val="2"/>
            <charset val="1"/>
          </rPr>
          <t>Sutherland, Helen:
This is for the actual expenditure which maybe more or less than the flat rate provided.</t>
        </r>
      </text>
    </comment>
    <comment ref="D8" authorId="0">
      <text>
        <r>
          <rPr>
            <sz val="11"/>
            <color rgb="FF000000"/>
            <rFont val="Calibri"/>
            <family val="2"/>
            <charset val="1"/>
          </rPr>
          <t>Sutherland, Helen:
This relates to actual claim against the flate rate</t>
        </r>
      </text>
    </comment>
    <comment ref="B9" authorId="0">
      <text>
        <r>
          <rPr>
            <sz val="9"/>
            <color rgb="FF000000"/>
            <rFont val="Tahoma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The flat rate for this is</t>
        </r>
        <r>
          <rPr>
            <sz val="11"/>
            <color rgb="FF000000"/>
            <rFont val="Calibri"/>
            <family val="2"/>
            <charset val="1"/>
          </rPr>
          <t>€250 per month.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Sutherland, Helen:
This is for the actual expenditure which maybe more or less than the flat rate provided.</t>
        </r>
      </text>
    </comment>
    <comment ref="D19" authorId="0">
      <text>
        <r>
          <rPr>
            <sz val="11"/>
            <color rgb="FF000000"/>
            <rFont val="Calibri"/>
            <family val="2"/>
            <charset val="1"/>
          </rPr>
          <t>Sutherland, Helen:
This relates to actual claim against the flate rate</t>
        </r>
      </text>
    </comment>
    <comment ref="B20" authorId="0">
      <text>
        <r>
          <rPr>
            <sz val="9"/>
            <color rgb="FF000000"/>
            <rFont val="Tahoma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The flat rate for this is</t>
        </r>
        <r>
          <rPr>
            <sz val="11"/>
            <color rgb="FF000000"/>
            <rFont val="Calibri"/>
            <family val="2"/>
            <charset val="1"/>
          </rPr>
          <t>€250 per month.</t>
        </r>
      </text>
    </comment>
    <comment ref="A40" authorId="0">
      <text>
        <r>
          <rPr>
            <sz val="11"/>
            <color rgb="FF000000"/>
            <rFont val="Calibri"/>
            <family val="2"/>
            <charset val="1"/>
          </rPr>
          <t>Sutherland, Helen: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4" authorId="0">
      <text>
        <r>
          <rPr>
            <sz val="9"/>
            <color rgb="FF000000"/>
            <rFont val="Tahoma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The flat rate for this is</t>
        </r>
        <r>
          <rPr>
            <sz val="11"/>
            <color rgb="FF000000"/>
            <rFont val="Calibri"/>
            <family val="2"/>
            <charset val="1"/>
          </rPr>
          <t>€250 per month.</t>
        </r>
      </text>
    </comment>
    <comment ref="C4" authorId="0">
      <text>
        <r>
          <rPr>
            <sz val="11"/>
            <color rgb="FF000000"/>
            <rFont val="Calibri"/>
            <family val="2"/>
            <charset val="1"/>
          </rPr>
          <t>Sutherland, Helen: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<sst xmlns="http://schemas.openxmlformats.org/spreadsheetml/2006/main" count="218" uniqueCount="92">
  <si>
    <t>ToWe - 2015-1-UK01-KA201-013431</t>
  </si>
  <si>
    <t>Name of the Institution:</t>
  </si>
  <si>
    <t>PETITA ESCOLA</t>
  </si>
  <si>
    <t>Reporting period:</t>
  </si>
  <si>
    <t>March 2016 - July 2016</t>
  </si>
  <si>
    <t>Overview of Expenditure</t>
  </si>
  <si>
    <t>Budget Items</t>
  </si>
  <si>
    <t>Flat Rate</t>
  </si>
  <si>
    <t>Expenditure Incurred</t>
  </si>
  <si>
    <t>Expenditure Claiming</t>
  </si>
  <si>
    <t>Total in Euros</t>
  </si>
  <si>
    <t>Project Management</t>
  </si>
  <si>
    <t>Transnational Meetings</t>
  </si>
  <si>
    <t>Intellectual Outputs</t>
  </si>
  <si>
    <t>Multiplier Events</t>
  </si>
  <si>
    <t>Training Activities-Travel</t>
  </si>
  <si>
    <t>Training Activities-Individual Support</t>
  </si>
  <si>
    <t>Exceptional Costs</t>
  </si>
  <si>
    <t>Transnational Meetings -M1</t>
  </si>
  <si>
    <t>Transnational Meetings -M2</t>
  </si>
  <si>
    <t>Transnational Meetings -M3</t>
  </si>
  <si>
    <t>Transnational Meetings -M4</t>
  </si>
  <si>
    <t>Intellectual Output 1</t>
  </si>
  <si>
    <t>Intellectual Output 2</t>
  </si>
  <si>
    <t>Intellectual Output 3</t>
  </si>
  <si>
    <t>Intellectual Output 4</t>
  </si>
  <si>
    <t>Intellectual Output 5</t>
  </si>
  <si>
    <t>Intellectual Output 6</t>
  </si>
  <si>
    <t>Intellectual Output 7</t>
  </si>
  <si>
    <t>Multiplier Event E1</t>
  </si>
  <si>
    <t>Multiplier Event E2</t>
  </si>
  <si>
    <t>Multiplier Event E3</t>
  </si>
  <si>
    <t>Multiplier Event E4</t>
  </si>
  <si>
    <t>Training Activities-C1-Travel</t>
  </si>
  <si>
    <t>Training Activities-C1-Individual Support</t>
  </si>
  <si>
    <t>Training Activities-C2-Travel</t>
  </si>
  <si>
    <t>Training Activities-C2-Individual Support</t>
  </si>
  <si>
    <t>ToWe Project Management Costs (1.1)</t>
  </si>
  <si>
    <t>Months Claiming</t>
  </si>
  <si>
    <t>Total</t>
  </si>
  <si>
    <t>Flat Rate</t>
  </si>
  <si>
    <t>ToWe Transnational meeting cost (1.2)</t>
  </si>
  <si>
    <t>M1</t>
  </si>
  <si>
    <t>Name</t>
  </si>
  <si>
    <t>M2</t>
  </si>
  <si>
    <t>SILVIA</t>
  </si>
  <si>
    <t>M3</t>
  </si>
  <si>
    <t>M4</t>
  </si>
  <si>
    <t>ToWe Intellectual Output Costs (1.3)</t>
  </si>
  <si>
    <t>IO1</t>
  </si>
  <si>
    <t>Teacher/Trainers/Researcher</t>
  </si>
  <si>
    <t>Number of Days</t>
  </si>
  <si>
    <t>SILVIA TURMO</t>
  </si>
  <si>
    <t>NATALIA TURMO</t>
  </si>
  <si>
    <t>IO2</t>
  </si>
  <si>
    <t>IO3</t>
  </si>
  <si>
    <t>IO4</t>
  </si>
  <si>
    <t>IO5</t>
  </si>
  <si>
    <t>IO6</t>
  </si>
  <si>
    <t>IO7</t>
  </si>
  <si>
    <t>IOs</t>
  </si>
  <si>
    <t>ToWe Multiplier Costs (1.4)</t>
  </si>
  <si>
    <t>E1 - International Trainers' Workshop</t>
  </si>
  <si>
    <t>International-Number of Delegates</t>
  </si>
  <si>
    <t>Actual-International-Number of Delegates</t>
  </si>
  <si>
    <t>Local-Number of Delegates</t>
  </si>
  <si>
    <t>Actual-Local-Number of Delegates</t>
  </si>
  <si>
    <t>Kingston University</t>
  </si>
  <si>
    <t>E2 -Local Practitioner Workshop</t>
  </si>
  <si>
    <t>Achieving For Children</t>
  </si>
  <si>
    <t>E3 -Local Practitioner Workshop</t>
  </si>
  <si>
    <t>Sandnes Kommune</t>
  </si>
  <si>
    <t>E4 -Local Practitioner Workshop</t>
  </si>
  <si>
    <t>University of Ramon Llull</t>
  </si>
  <si>
    <t>ToWe Training Activities  - Travel (1.5.1)</t>
  </si>
  <si>
    <t>C1 - Contextualisation of toddler wellbeing</t>
  </si>
  <si>
    <t>Participants</t>
  </si>
  <si>
    <t>ToWe Training activities - Individual Support (1.5.2)</t>
  </si>
  <si>
    <t>Totals</t>
  </si>
  <si>
    <t>Travel</t>
  </si>
  <si>
    <t>Individual Support</t>
  </si>
  <si>
    <t>C2 -Job Shadowing</t>
  </si>
  <si>
    <t>C1</t>
  </si>
  <si>
    <t>C2</t>
  </si>
  <si>
    <t>ToWe Exceptional Costs</t>
  </si>
  <si>
    <t>For UiS and URL use only</t>
  </si>
  <si>
    <t>Grant</t>
  </si>
  <si>
    <t>Expenditure</t>
  </si>
  <si>
    <t>25% Contribution</t>
  </si>
  <si>
    <t>Total EU Grant Claiming</t>
  </si>
  <si>
    <t>University of Stavanger</t>
  </si>
  <si>
    <t>University of Ramon Lull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</si>
</sst>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ont="1" applyBorder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0" fillId="0" borderId="0" xfId="0" applyFont="1" applyAlignment="1"/>
    <xf numFmtId="0" fontId="0" fillId="0" borderId="1" xfId="0" applyFont="1" applyBorder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/>
    <xf numFmtId="0" fontId="0" fillId="0" borderId="6" xfId="0" applyBorder="1" applyAlignment="1"/>
    <xf numFmtId="0" fontId="0" fillId="0" borderId="4" xfId="0" applyBorder="1"/>
    <xf numFmtId="0" fontId="0" fillId="0" borderId="2" xfId="0" applyBorder="1"/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/>
    <xf numFmtId="0" fontId="0" fillId="0" borderId="3" xfId="0" applyBorder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2" fillId="0" borderId="0" xfId="0" applyFont="1"/>
    <xf numFmtId="9" fontId="0" fillId="0" borderId="12" xfId="0" applyNumberFormat="1" applyFont="1" applyBorder="1" applyAlignment="1"/>
    <xf numFmtId="0" fontId="0" fillId="0" borderId="13" xfId="0" applyFont="1" applyBorder="1"/>
    <xf numFmtId="3" fontId="0" fillId="0" borderId="1" xfId="0" applyNumberFormat="1" applyBorder="1"/>
    <xf numFmtId="0" fontId="0" fillId="0" borderId="12" xfId="0" applyBorder="1" applyAlignment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3" fontId="0" fillId="0" borderId="9" xfId="0" applyNumberFormat="1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390525</xdr:colOff>
      <xdr:row>50</xdr:row>
      <xdr:rowOff>0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390525</xdr:colOff>
      <xdr:row>50</xdr:row>
      <xdr:rowOff>0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390525</xdr:colOff>
      <xdr:row>50</xdr:row>
      <xdr:rowOff>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390525</xdr:colOff>
      <xdr:row>50</xdr:row>
      <xdr:rowOff>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390525</xdr:colOff>
      <xdr:row>50</xdr:row>
      <xdr:rowOff>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390525</xdr:colOff>
      <xdr:row>50</xdr:row>
      <xdr:rowOff>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390525</xdr:colOff>
      <xdr:row>50</xdr:row>
      <xdr:rowOff>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133350</xdr:colOff>
      <xdr:row>50</xdr:row>
      <xdr:rowOff>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133350</xdr:colOff>
      <xdr:row>50</xdr:row>
      <xdr:rowOff>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opLeftCell="A4" zoomScaleNormal="100" workbookViewId="0">
      <selection activeCell="B3" sqref="B3"/>
    </sheetView>
  </sheetViews>
  <sheetFormatPr defaultRowHeight="15" x14ac:dyDescent="0.25"/>
  <cols>
    <col min="1" max="1" width="36.28515625"/>
    <col min="2" max="2" width="8.28515625"/>
    <col min="3" max="3" width="19.140625"/>
    <col min="4" max="4" width="19.42578125"/>
    <col min="5" max="5" width="12.42578125"/>
    <col min="6" max="1025" width="8.28515625"/>
  </cols>
  <sheetData>
    <row r="1" spans="1:5" x14ac:dyDescent="0.25">
      <c r="A1" s="2" t="s">
        <v>0</v>
      </c>
      <c r="B1" s="2"/>
      <c r="C1" s="2"/>
      <c r="D1" s="2"/>
    </row>
    <row r="3" spans="1:5" x14ac:dyDescent="0.25">
      <c r="A3" s="3" t="s">
        <v>1</v>
      </c>
      <c r="B3" s="1" t="s">
        <v>2</v>
      </c>
      <c r="C3" s="1"/>
      <c r="D3" s="1"/>
    </row>
    <row r="4" spans="1:5" x14ac:dyDescent="0.25">
      <c r="A4" s="3" t="s">
        <v>3</v>
      </c>
      <c r="B4" s="1" t="s">
        <v>4</v>
      </c>
      <c r="C4" s="1"/>
      <c r="D4" s="1"/>
    </row>
    <row r="6" spans="1:5" x14ac:dyDescent="0.25">
      <c r="A6" s="4" t="s">
        <v>5</v>
      </c>
    </row>
    <row r="8" spans="1:5" x14ac:dyDescent="0.25">
      <c r="A8" s="3" t="s">
        <v>6</v>
      </c>
      <c r="B8" s="5" t="s">
        <v>7</v>
      </c>
      <c r="C8" s="3" t="s">
        <v>8</v>
      </c>
      <c r="D8" s="6" t="s">
        <v>9</v>
      </c>
      <c r="E8" s="3" t="s">
        <v>10</v>
      </c>
    </row>
    <row r="9" spans="1:5" x14ac:dyDescent="0.25">
      <c r="A9" s="3" t="s">
        <v>11</v>
      </c>
      <c r="B9" s="5">
        <v>250</v>
      </c>
      <c r="C9" s="6">
        <v>0</v>
      </c>
      <c r="D9" s="6">
        <f>D20</f>
        <v>1250</v>
      </c>
      <c r="E9" s="3">
        <f t="shared" ref="E9:E15" si="0">D9</f>
        <v>1250</v>
      </c>
    </row>
    <row r="10" spans="1:5" x14ac:dyDescent="0.25">
      <c r="A10" s="3" t="s">
        <v>12</v>
      </c>
      <c r="B10" s="5">
        <v>575</v>
      </c>
      <c r="C10" s="6">
        <f>C21+C22+C23+C24</f>
        <v>346.88</v>
      </c>
      <c r="D10" s="6">
        <f>D21+D22+D23+D24</f>
        <v>575</v>
      </c>
      <c r="E10" s="3">
        <f t="shared" si="0"/>
        <v>575</v>
      </c>
    </row>
    <row r="11" spans="1:5" x14ac:dyDescent="0.25">
      <c r="A11" s="3" t="s">
        <v>13</v>
      </c>
      <c r="B11" s="5">
        <v>137</v>
      </c>
      <c r="C11" s="6">
        <v>0</v>
      </c>
      <c r="D11" s="6">
        <f>E25+E26+E27+E28+E29+E30+E31</f>
        <v>1049.42</v>
      </c>
      <c r="E11" s="3">
        <f t="shared" si="0"/>
        <v>1049.42</v>
      </c>
    </row>
    <row r="12" spans="1:5" x14ac:dyDescent="0.25">
      <c r="A12" s="3" t="s">
        <v>14</v>
      </c>
      <c r="B12" s="5">
        <v>100</v>
      </c>
      <c r="C12" s="6">
        <v>0</v>
      </c>
      <c r="D12" s="6">
        <f>E32+E33+E34+E35</f>
        <v>0</v>
      </c>
      <c r="E12" s="3">
        <f t="shared" si="0"/>
        <v>0</v>
      </c>
    </row>
    <row r="13" spans="1:5" x14ac:dyDescent="0.25">
      <c r="A13" s="3" t="s">
        <v>15</v>
      </c>
      <c r="B13" s="5">
        <v>275</v>
      </c>
      <c r="C13" s="6">
        <f>C36+C38</f>
        <v>445.76</v>
      </c>
      <c r="D13" s="6">
        <f>E36+E38</f>
        <v>1000</v>
      </c>
      <c r="E13" s="3">
        <f t="shared" si="0"/>
        <v>1000</v>
      </c>
    </row>
    <row r="14" spans="1:5" x14ac:dyDescent="0.25">
      <c r="A14" s="7" t="s">
        <v>16</v>
      </c>
      <c r="B14" s="5">
        <v>500</v>
      </c>
      <c r="C14" s="6">
        <f>C37+C39</f>
        <v>569.62</v>
      </c>
      <c r="D14" s="6">
        <f>E37+E39</f>
        <v>1550</v>
      </c>
      <c r="E14" s="3">
        <f t="shared" si="0"/>
        <v>1550</v>
      </c>
    </row>
    <row r="15" spans="1:5" x14ac:dyDescent="0.25">
      <c r="A15" s="3" t="s">
        <v>17</v>
      </c>
      <c r="B15" s="5"/>
      <c r="C15" s="6">
        <f>C40</f>
        <v>0</v>
      </c>
      <c r="D15" s="6">
        <f>E40</f>
        <v>0</v>
      </c>
      <c r="E15" s="8">
        <f t="shared" si="0"/>
        <v>0</v>
      </c>
    </row>
    <row r="16" spans="1:5" x14ac:dyDescent="0.25">
      <c r="E16" s="9">
        <f>SUM(E9:E15)</f>
        <v>5424.42</v>
      </c>
    </row>
    <row r="19" spans="1:5" x14ac:dyDescent="0.25">
      <c r="A19" s="3" t="s">
        <v>6</v>
      </c>
      <c r="B19" s="5" t="s">
        <v>7</v>
      </c>
      <c r="C19" s="3" t="s">
        <v>8</v>
      </c>
      <c r="D19" s="3" t="s">
        <v>9</v>
      </c>
      <c r="E19" s="3" t="s">
        <v>10</v>
      </c>
    </row>
    <row r="20" spans="1:5" x14ac:dyDescent="0.25">
      <c r="A20" s="3" t="s">
        <v>11</v>
      </c>
      <c r="B20" s="5">
        <v>250</v>
      </c>
      <c r="C20" s="6"/>
      <c r="D20" s="6">
        <f>'Project Management'!E4</f>
        <v>1250</v>
      </c>
      <c r="E20" s="3">
        <f t="shared" ref="E20:E39" si="1">D20</f>
        <v>1250</v>
      </c>
    </row>
    <row r="21" spans="1:5" x14ac:dyDescent="0.25">
      <c r="A21" s="6" t="s">
        <v>18</v>
      </c>
      <c r="B21" s="5">
        <v>575</v>
      </c>
      <c r="C21" s="6">
        <f>'Transnational Meetings'!C6</f>
        <v>0</v>
      </c>
      <c r="D21" s="6">
        <f>'Transnational Meetings'!E6:E6</f>
        <v>0</v>
      </c>
      <c r="E21" s="3">
        <f t="shared" si="1"/>
        <v>0</v>
      </c>
    </row>
    <row r="22" spans="1:5" x14ac:dyDescent="0.25">
      <c r="A22" s="3" t="s">
        <v>19</v>
      </c>
      <c r="B22" s="5">
        <v>575</v>
      </c>
      <c r="C22" s="6">
        <f>'Transnational Meetings'!C12</f>
        <v>346.88</v>
      </c>
      <c r="D22" s="6">
        <f>'Transnational Meetings'!E12:E12</f>
        <v>575</v>
      </c>
      <c r="E22" s="3">
        <f t="shared" si="1"/>
        <v>575</v>
      </c>
    </row>
    <row r="23" spans="1:5" x14ac:dyDescent="0.25">
      <c r="A23" s="3" t="s">
        <v>20</v>
      </c>
      <c r="B23" s="5">
        <v>575</v>
      </c>
      <c r="C23" s="6">
        <f>'Transnational Meetings'!C18</f>
        <v>0</v>
      </c>
      <c r="D23" s="6">
        <f>'Transnational Meetings'!E18:E18</f>
        <v>0</v>
      </c>
      <c r="E23" s="3">
        <f t="shared" si="1"/>
        <v>0</v>
      </c>
    </row>
    <row r="24" spans="1:5" x14ac:dyDescent="0.25">
      <c r="A24" s="3" t="s">
        <v>21</v>
      </c>
      <c r="B24" s="5">
        <v>575</v>
      </c>
      <c r="C24" s="6">
        <f>'Transnational Meetings'!C24</f>
        <v>0</v>
      </c>
      <c r="D24" s="6">
        <f>'Transnational Meetings'!E24:E24</f>
        <v>0</v>
      </c>
      <c r="E24" s="3">
        <f t="shared" si="1"/>
        <v>0</v>
      </c>
    </row>
    <row r="25" spans="1:5" x14ac:dyDescent="0.25">
      <c r="A25" s="3" t="s">
        <v>22</v>
      </c>
      <c r="B25" s="5">
        <v>137</v>
      </c>
      <c r="C25" s="6"/>
      <c r="D25" s="6">
        <f>'Intellectual Outputs'!D10:D10</f>
        <v>0</v>
      </c>
      <c r="E25" s="3">
        <f t="shared" si="1"/>
        <v>0</v>
      </c>
    </row>
    <row r="26" spans="1:5" x14ac:dyDescent="0.25">
      <c r="A26" s="3" t="s">
        <v>23</v>
      </c>
      <c r="B26" s="10">
        <v>137</v>
      </c>
      <c r="C26" s="3"/>
      <c r="D26" s="6">
        <f>'Intellectual Outputs'!D19:D19</f>
        <v>0</v>
      </c>
      <c r="E26" s="3">
        <f t="shared" si="1"/>
        <v>0</v>
      </c>
    </row>
    <row r="27" spans="1:5" x14ac:dyDescent="0.25">
      <c r="A27" s="3" t="s">
        <v>24</v>
      </c>
      <c r="B27" s="10">
        <v>137</v>
      </c>
      <c r="C27" s="3"/>
      <c r="D27" s="6">
        <f>'Intellectual Outputs'!D28:D28</f>
        <v>82.2</v>
      </c>
      <c r="E27" s="3">
        <f t="shared" si="1"/>
        <v>82.2</v>
      </c>
    </row>
    <row r="28" spans="1:5" x14ac:dyDescent="0.25">
      <c r="A28" s="3" t="s">
        <v>25</v>
      </c>
      <c r="B28" s="10">
        <v>137</v>
      </c>
      <c r="C28" s="6"/>
      <c r="D28" s="6">
        <f>'Intellectual Outputs'!D37:D37</f>
        <v>254.82000000000002</v>
      </c>
      <c r="E28" s="3">
        <f t="shared" si="1"/>
        <v>254.82000000000002</v>
      </c>
    </row>
    <row r="29" spans="1:5" x14ac:dyDescent="0.25">
      <c r="A29" s="3" t="s">
        <v>26</v>
      </c>
      <c r="B29" s="5">
        <v>137</v>
      </c>
      <c r="C29" s="6"/>
      <c r="D29" s="6">
        <f>'Intellectual Outputs'!D46:D46</f>
        <v>356.2</v>
      </c>
      <c r="E29" s="3">
        <f t="shared" si="1"/>
        <v>356.2</v>
      </c>
    </row>
    <row r="30" spans="1:5" x14ac:dyDescent="0.25">
      <c r="A30" s="3" t="s">
        <v>27</v>
      </c>
      <c r="B30" s="5">
        <v>137</v>
      </c>
      <c r="C30" s="6"/>
      <c r="D30" s="6">
        <f>'Intellectual Outputs'!D55:D55</f>
        <v>356.2</v>
      </c>
      <c r="E30" s="3">
        <f t="shared" si="1"/>
        <v>356.2</v>
      </c>
    </row>
    <row r="31" spans="1:5" x14ac:dyDescent="0.25">
      <c r="A31" s="3" t="s">
        <v>28</v>
      </c>
      <c r="B31" s="5">
        <v>137</v>
      </c>
      <c r="C31" s="6"/>
      <c r="D31" s="6">
        <f>'Intellectual Outputs'!D64:D64</f>
        <v>0</v>
      </c>
      <c r="E31" s="3">
        <f t="shared" si="1"/>
        <v>0</v>
      </c>
    </row>
    <row r="32" spans="1:5" x14ac:dyDescent="0.25">
      <c r="A32" s="6" t="s">
        <v>29</v>
      </c>
      <c r="B32" s="5">
        <v>100</v>
      </c>
      <c r="C32" s="6"/>
      <c r="D32" s="6">
        <f>'Multiplier Events'!I5:I5</f>
        <v>0</v>
      </c>
      <c r="E32" s="3">
        <f t="shared" si="1"/>
        <v>0</v>
      </c>
    </row>
    <row r="33" spans="1:5" x14ac:dyDescent="0.25">
      <c r="A33" s="3" t="s">
        <v>30</v>
      </c>
      <c r="B33" s="10">
        <v>100</v>
      </c>
      <c r="C33" s="3"/>
      <c r="D33" s="3">
        <f>'Multiplier Events'!E10:E10</f>
        <v>0</v>
      </c>
      <c r="E33" s="3">
        <f t="shared" si="1"/>
        <v>0</v>
      </c>
    </row>
    <row r="34" spans="1:5" x14ac:dyDescent="0.25">
      <c r="A34" s="3" t="s">
        <v>31</v>
      </c>
      <c r="B34" s="10">
        <v>100</v>
      </c>
      <c r="C34" s="3"/>
      <c r="D34" s="3">
        <f>'Multiplier Events'!E15:E15</f>
        <v>0</v>
      </c>
      <c r="E34" s="3">
        <f t="shared" si="1"/>
        <v>0</v>
      </c>
    </row>
    <row r="35" spans="1:5" x14ac:dyDescent="0.25">
      <c r="A35" s="3" t="s">
        <v>32</v>
      </c>
      <c r="B35" s="10">
        <v>100</v>
      </c>
      <c r="C35" s="3"/>
      <c r="D35" s="3">
        <f>'Multiplier Events'!E20:E20</f>
        <v>0</v>
      </c>
      <c r="E35" s="3">
        <f t="shared" si="1"/>
        <v>0</v>
      </c>
    </row>
    <row r="36" spans="1:5" x14ac:dyDescent="0.25">
      <c r="A36" s="6" t="s">
        <v>33</v>
      </c>
      <c r="B36" s="5">
        <v>275</v>
      </c>
      <c r="C36" s="6">
        <f>'Training Activities'!C10</f>
        <v>445.76</v>
      </c>
      <c r="D36" s="6">
        <f>'Training Activities'!F21:F21</f>
        <v>1000</v>
      </c>
      <c r="E36" s="3">
        <f t="shared" si="1"/>
        <v>1000</v>
      </c>
    </row>
    <row r="37" spans="1:5" x14ac:dyDescent="0.25">
      <c r="A37" s="7" t="s">
        <v>34</v>
      </c>
      <c r="B37" s="5">
        <v>500</v>
      </c>
      <c r="C37" s="6">
        <f>'Training Activities'!C21</f>
        <v>569.62</v>
      </c>
      <c r="D37" s="6">
        <f>'Training Activities'!D26</f>
        <v>1550</v>
      </c>
      <c r="E37" s="3">
        <f t="shared" si="1"/>
        <v>1550</v>
      </c>
    </row>
    <row r="38" spans="1:5" x14ac:dyDescent="0.25">
      <c r="A38" s="3" t="s">
        <v>35</v>
      </c>
      <c r="B38" s="10">
        <v>275</v>
      </c>
      <c r="C38" s="3">
        <f>'Training Activities'!C54</f>
        <v>0</v>
      </c>
      <c r="D38" s="3">
        <f>'Training Activities'!E42:E42</f>
        <v>0</v>
      </c>
      <c r="E38" s="3">
        <f t="shared" si="1"/>
        <v>0</v>
      </c>
    </row>
    <row r="39" spans="1:5" x14ac:dyDescent="0.25">
      <c r="A39" s="3" t="s">
        <v>36</v>
      </c>
      <c r="B39" s="10">
        <v>500</v>
      </c>
      <c r="C39" s="3">
        <f>'Training Activities'!C60</f>
        <v>0</v>
      </c>
      <c r="D39" s="3">
        <f>'Training Activities'!F54:F54</f>
        <v>0</v>
      </c>
      <c r="E39" s="3">
        <f t="shared" si="1"/>
        <v>0</v>
      </c>
    </row>
    <row r="40" spans="1:5" x14ac:dyDescent="0.25">
      <c r="A40" s="6" t="s">
        <v>17</v>
      </c>
      <c r="B40" s="5"/>
      <c r="C40" s="6"/>
      <c r="D40" s="6"/>
      <c r="E40" s="3">
        <f>'Exceptional Costs'!E5</f>
        <v>0</v>
      </c>
    </row>
  </sheetData>
  <mergeCells count="3">
    <mergeCell ref="A1:D1"/>
    <mergeCell ref="B3:D3"/>
    <mergeCell ref="B4:D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zoomScaleNormal="100" workbookViewId="0">
      <selection activeCell="G6" sqref="G6"/>
    </sheetView>
  </sheetViews>
  <sheetFormatPr defaultRowHeight="15" x14ac:dyDescent="0.25"/>
  <cols>
    <col min="1" max="1025" width="8.28515625"/>
  </cols>
  <sheetData>
    <row r="1" spans="1:8" x14ac:dyDescent="0.25">
      <c r="A1" s="2" t="s">
        <v>37</v>
      </c>
      <c r="B1" s="2"/>
      <c r="C1" s="2"/>
      <c r="D1" s="2"/>
      <c r="E1" s="2"/>
      <c r="F1" s="2"/>
      <c r="G1" s="2"/>
      <c r="H1" s="2"/>
    </row>
    <row r="3" spans="1:8" x14ac:dyDescent="0.25">
      <c r="A3" s="1" t="s">
        <v>11</v>
      </c>
      <c r="B3" s="1"/>
      <c r="C3" s="1" t="s">
        <v>38</v>
      </c>
      <c r="D3" s="1"/>
      <c r="E3" s="5" t="s">
        <v>39</v>
      </c>
    </row>
    <row r="4" spans="1:8" x14ac:dyDescent="0.25">
      <c r="A4" s="5" t="s">
        <v>40</v>
      </c>
      <c r="B4" s="5">
        <v>250</v>
      </c>
      <c r="C4" s="1">
        <v>5</v>
      </c>
      <c r="D4" s="1"/>
      <c r="E4" s="5">
        <f>B4*C4</f>
        <v>1250</v>
      </c>
    </row>
  </sheetData>
  <mergeCells count="4">
    <mergeCell ref="A1:H1"/>
    <mergeCell ref="A3:B3"/>
    <mergeCell ref="C3:D3"/>
    <mergeCell ref="C4:D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J12" sqref="J12"/>
    </sheetView>
  </sheetViews>
  <sheetFormatPr defaultRowHeight="15" x14ac:dyDescent="0.25"/>
  <cols>
    <col min="1" max="1" width="6.85546875"/>
    <col min="2" max="2" width="8.28515625"/>
    <col min="3" max="3" width="19.140625"/>
    <col min="4" max="4" width="19.42578125"/>
    <col min="5" max="5" width="12.42578125"/>
    <col min="6" max="1025" width="8.28515625"/>
  </cols>
  <sheetData>
    <row r="1" spans="1:7" x14ac:dyDescent="0.25">
      <c r="A1" s="2" t="s">
        <v>41</v>
      </c>
      <c r="B1" s="2"/>
      <c r="C1" s="2"/>
      <c r="D1" s="2"/>
      <c r="E1" s="2"/>
    </row>
    <row r="2" spans="1:7" x14ac:dyDescent="0.25">
      <c r="A2" t="s">
        <v>42</v>
      </c>
    </row>
    <row r="3" spans="1:7" x14ac:dyDescent="0.25">
      <c r="A3" s="3" t="s">
        <v>43</v>
      </c>
      <c r="B3" s="5" t="s">
        <v>7</v>
      </c>
      <c r="C3" s="3" t="s">
        <v>8</v>
      </c>
      <c r="D3" s="3" t="s">
        <v>9</v>
      </c>
      <c r="E3" s="3" t="s">
        <v>10</v>
      </c>
    </row>
    <row r="4" spans="1:7" x14ac:dyDescent="0.25">
      <c r="A4" s="3"/>
      <c r="B4" s="5">
        <v>575</v>
      </c>
      <c r="C4" s="3"/>
      <c r="D4" s="3">
        <v>0</v>
      </c>
      <c r="E4" s="3">
        <v>0</v>
      </c>
    </row>
    <row r="5" spans="1:7" x14ac:dyDescent="0.25">
      <c r="A5" s="3"/>
      <c r="B5" s="5">
        <v>575</v>
      </c>
      <c r="C5" s="3"/>
      <c r="D5" s="3"/>
      <c r="E5" s="8">
        <v>0</v>
      </c>
    </row>
    <row r="6" spans="1:7" x14ac:dyDescent="0.25">
      <c r="A6" s="3"/>
      <c r="B6" s="5"/>
      <c r="C6" s="5">
        <f>SUM(C4:C5)</f>
        <v>0</v>
      </c>
      <c r="D6" s="5">
        <f>SUM(D4:D5)</f>
        <v>0</v>
      </c>
      <c r="E6" s="11">
        <f>SUM(E4:E5)</f>
        <v>0</v>
      </c>
    </row>
    <row r="8" spans="1:7" x14ac:dyDescent="0.25">
      <c r="A8" t="s">
        <v>44</v>
      </c>
    </row>
    <row r="9" spans="1:7" x14ac:dyDescent="0.25">
      <c r="A9" s="3" t="s">
        <v>43</v>
      </c>
      <c r="B9" s="5" t="s">
        <v>7</v>
      </c>
      <c r="C9" s="3" t="s">
        <v>8</v>
      </c>
      <c r="D9" s="3" t="s">
        <v>9</v>
      </c>
      <c r="E9" s="3" t="s">
        <v>10</v>
      </c>
    </row>
    <row r="10" spans="1:7" x14ac:dyDescent="0.25">
      <c r="A10" s="3" t="s">
        <v>45</v>
      </c>
      <c r="B10" s="5">
        <v>575</v>
      </c>
      <c r="C10" s="3">
        <v>346.88</v>
      </c>
      <c r="D10" s="3">
        <v>575</v>
      </c>
      <c r="E10" s="3">
        <f>D10</f>
        <v>575</v>
      </c>
      <c r="F10" s="4"/>
      <c r="G10" s="4"/>
    </row>
    <row r="11" spans="1:7" x14ac:dyDescent="0.25">
      <c r="A11" s="3"/>
      <c r="B11" s="5">
        <v>575</v>
      </c>
      <c r="C11" s="3">
        <v>0</v>
      </c>
      <c r="D11" s="3">
        <v>0</v>
      </c>
      <c r="E11" s="8">
        <v>0</v>
      </c>
    </row>
    <row r="12" spans="1:7" x14ac:dyDescent="0.25">
      <c r="A12" s="3"/>
      <c r="B12" s="5"/>
      <c r="C12" s="5">
        <f>SUM(C10:C11)</f>
        <v>346.88</v>
      </c>
      <c r="D12" s="5">
        <f>SUM(D10:D11)</f>
        <v>575</v>
      </c>
      <c r="E12" s="11">
        <f>SUM(E10:E11)</f>
        <v>575</v>
      </c>
    </row>
    <row r="14" spans="1:7" x14ac:dyDescent="0.25">
      <c r="A14" t="s">
        <v>46</v>
      </c>
    </row>
    <row r="15" spans="1:7" x14ac:dyDescent="0.25">
      <c r="A15" s="3" t="s">
        <v>43</v>
      </c>
      <c r="B15" s="5" t="s">
        <v>7</v>
      </c>
      <c r="C15" s="3" t="s">
        <v>8</v>
      </c>
      <c r="D15" s="3" t="s">
        <v>9</v>
      </c>
      <c r="E15" s="3" t="s">
        <v>10</v>
      </c>
    </row>
    <row r="16" spans="1:7" x14ac:dyDescent="0.25">
      <c r="A16" s="3"/>
      <c r="B16" s="5">
        <v>575</v>
      </c>
      <c r="C16" s="3">
        <v>0</v>
      </c>
      <c r="D16" s="3">
        <v>0</v>
      </c>
      <c r="E16" s="3">
        <f>D16</f>
        <v>0</v>
      </c>
    </row>
    <row r="17" spans="1:5" x14ac:dyDescent="0.25">
      <c r="A17" s="3"/>
      <c r="B17" s="5">
        <v>575</v>
      </c>
      <c r="C17" s="3">
        <v>0</v>
      </c>
      <c r="D17" s="3">
        <v>0</v>
      </c>
      <c r="E17" s="8">
        <f>D17</f>
        <v>0</v>
      </c>
    </row>
    <row r="18" spans="1:5" x14ac:dyDescent="0.25">
      <c r="A18" s="3"/>
      <c r="B18" s="5"/>
      <c r="C18" s="5">
        <f>SUM(C16:C17)</f>
        <v>0</v>
      </c>
      <c r="D18" s="5">
        <f>SUM(D16:D17)</f>
        <v>0</v>
      </c>
      <c r="E18" s="11">
        <f>SUM(E16:E17)</f>
        <v>0</v>
      </c>
    </row>
    <row r="20" spans="1:5" x14ac:dyDescent="0.25">
      <c r="A20" t="s">
        <v>47</v>
      </c>
    </row>
    <row r="21" spans="1:5" x14ac:dyDescent="0.25">
      <c r="A21" s="3" t="s">
        <v>43</v>
      </c>
      <c r="B21" s="5" t="s">
        <v>7</v>
      </c>
      <c r="C21" s="3" t="s">
        <v>8</v>
      </c>
      <c r="D21" s="3" t="s">
        <v>9</v>
      </c>
      <c r="E21" s="3" t="s">
        <v>10</v>
      </c>
    </row>
    <row r="22" spans="1:5" x14ac:dyDescent="0.25">
      <c r="A22" s="3"/>
      <c r="B22" s="5">
        <v>575</v>
      </c>
      <c r="C22" s="3">
        <v>0</v>
      </c>
      <c r="D22" s="3">
        <v>0</v>
      </c>
      <c r="E22" s="3">
        <f>D22</f>
        <v>0</v>
      </c>
    </row>
    <row r="23" spans="1:5" x14ac:dyDescent="0.25">
      <c r="A23" s="3"/>
      <c r="B23" s="5">
        <v>575</v>
      </c>
      <c r="C23" s="3">
        <v>0</v>
      </c>
      <c r="D23" s="3">
        <v>0</v>
      </c>
      <c r="E23" s="8">
        <f>D23</f>
        <v>0</v>
      </c>
    </row>
    <row r="24" spans="1:5" x14ac:dyDescent="0.25">
      <c r="A24" s="3"/>
      <c r="B24" s="5"/>
      <c r="C24" s="5">
        <f>SUM(C22:C23)</f>
        <v>0</v>
      </c>
      <c r="D24" s="5">
        <f>SUM(D22:D23)</f>
        <v>0</v>
      </c>
      <c r="E24" s="11">
        <f>SUM(E22:E23)</f>
        <v>0</v>
      </c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41" zoomScaleNormal="100" workbookViewId="0">
      <selection activeCell="H54" sqref="H54"/>
    </sheetView>
  </sheetViews>
  <sheetFormatPr defaultRowHeight="15" x14ac:dyDescent="0.25"/>
  <cols>
    <col min="1" max="1" width="26"/>
    <col min="2" max="2" width="8.28515625"/>
    <col min="3" max="3" width="14.5703125"/>
    <col min="4" max="4" width="12.42578125"/>
    <col min="5" max="1025" width="8.28515625"/>
  </cols>
  <sheetData>
    <row r="1" spans="1:4" x14ac:dyDescent="0.25">
      <c r="A1" s="2" t="s">
        <v>48</v>
      </c>
      <c r="B1" s="2"/>
      <c r="C1" s="2"/>
      <c r="D1" s="2"/>
    </row>
    <row r="3" spans="1:4" x14ac:dyDescent="0.25">
      <c r="A3" t="s">
        <v>49</v>
      </c>
    </row>
    <row r="4" spans="1:4" x14ac:dyDescent="0.25">
      <c r="A4" s="3" t="s">
        <v>50</v>
      </c>
      <c r="B4" s="5" t="s">
        <v>7</v>
      </c>
      <c r="C4" s="3" t="s">
        <v>51</v>
      </c>
      <c r="D4" s="3" t="s">
        <v>10</v>
      </c>
    </row>
    <row r="5" spans="1:4" x14ac:dyDescent="0.25">
      <c r="A5" s="3" t="s">
        <v>52</v>
      </c>
      <c r="B5" s="5">
        <v>137</v>
      </c>
      <c r="C5" s="3">
        <v>0</v>
      </c>
      <c r="D5" s="3">
        <f>B5*C5</f>
        <v>0</v>
      </c>
    </row>
    <row r="6" spans="1:4" x14ac:dyDescent="0.25">
      <c r="A6" s="3" t="s">
        <v>53</v>
      </c>
      <c r="B6" s="5">
        <v>137</v>
      </c>
      <c r="C6" s="3">
        <v>0</v>
      </c>
      <c r="D6" s="3">
        <f>B6*C6</f>
        <v>0</v>
      </c>
    </row>
    <row r="7" spans="1:4" x14ac:dyDescent="0.25">
      <c r="A7" s="3"/>
      <c r="B7" s="5">
        <v>137</v>
      </c>
      <c r="C7" s="3">
        <v>0</v>
      </c>
      <c r="D7" s="3">
        <f>B7*C7</f>
        <v>0</v>
      </c>
    </row>
    <row r="8" spans="1:4" x14ac:dyDescent="0.25">
      <c r="A8" s="3"/>
      <c r="B8" s="5">
        <v>137</v>
      </c>
      <c r="C8" s="3">
        <v>0</v>
      </c>
      <c r="D8" s="3">
        <f>B8*C8</f>
        <v>0</v>
      </c>
    </row>
    <row r="9" spans="1:4" x14ac:dyDescent="0.25">
      <c r="A9" s="3"/>
      <c r="B9" s="5">
        <v>137</v>
      </c>
      <c r="C9" s="3">
        <v>0</v>
      </c>
      <c r="D9" s="8">
        <f>B9*C9</f>
        <v>0</v>
      </c>
    </row>
    <row r="10" spans="1:4" x14ac:dyDescent="0.25">
      <c r="A10" s="5"/>
      <c r="B10" s="5"/>
      <c r="C10" s="5"/>
      <c r="D10" s="11">
        <f>SUM(D5:D9)</f>
        <v>0</v>
      </c>
    </row>
    <row r="12" spans="1:4" x14ac:dyDescent="0.25">
      <c r="A12" t="s">
        <v>54</v>
      </c>
    </row>
    <row r="13" spans="1:4" x14ac:dyDescent="0.25">
      <c r="A13" s="3" t="s">
        <v>50</v>
      </c>
      <c r="B13" s="5" t="s">
        <v>7</v>
      </c>
      <c r="C13" s="3" t="s">
        <v>51</v>
      </c>
      <c r="D13" s="3" t="s">
        <v>10</v>
      </c>
    </row>
    <row r="14" spans="1:4" x14ac:dyDescent="0.25">
      <c r="A14" s="3" t="s">
        <v>52</v>
      </c>
      <c r="B14" s="5">
        <v>137</v>
      </c>
      <c r="C14" s="3">
        <v>0</v>
      </c>
      <c r="D14" s="3">
        <f>B14*C14</f>
        <v>0</v>
      </c>
    </row>
    <row r="15" spans="1:4" x14ac:dyDescent="0.25">
      <c r="A15" s="3" t="s">
        <v>53</v>
      </c>
      <c r="B15" s="5">
        <v>137</v>
      </c>
      <c r="C15" s="3">
        <v>0</v>
      </c>
      <c r="D15" s="3">
        <f>B15*C15</f>
        <v>0</v>
      </c>
    </row>
    <row r="16" spans="1:4" x14ac:dyDescent="0.25">
      <c r="A16" s="3"/>
      <c r="B16" s="5">
        <v>137</v>
      </c>
      <c r="C16" s="3">
        <v>0</v>
      </c>
      <c r="D16" s="3">
        <f>B16*C16</f>
        <v>0</v>
      </c>
    </row>
    <row r="17" spans="1:4" x14ac:dyDescent="0.25">
      <c r="A17" s="3"/>
      <c r="B17" s="5">
        <v>137</v>
      </c>
      <c r="C17" s="3">
        <v>0</v>
      </c>
      <c r="D17" s="3">
        <f>B17*C17</f>
        <v>0</v>
      </c>
    </row>
    <row r="18" spans="1:4" x14ac:dyDescent="0.25">
      <c r="A18" s="3"/>
      <c r="B18" s="5">
        <v>137</v>
      </c>
      <c r="C18" s="3">
        <v>0</v>
      </c>
      <c r="D18" s="8">
        <f>B18*C18</f>
        <v>0</v>
      </c>
    </row>
    <row r="19" spans="1:4" x14ac:dyDescent="0.25">
      <c r="A19" s="5"/>
      <c r="B19" s="5"/>
      <c r="C19" s="5"/>
      <c r="D19" s="11">
        <f>SUM(D14:D18)</f>
        <v>0</v>
      </c>
    </row>
    <row r="21" spans="1:4" x14ac:dyDescent="0.25">
      <c r="A21" t="s">
        <v>55</v>
      </c>
    </row>
    <row r="22" spans="1:4" x14ac:dyDescent="0.25">
      <c r="A22" s="3" t="s">
        <v>50</v>
      </c>
      <c r="B22" s="5" t="s">
        <v>7</v>
      </c>
      <c r="C22" s="3" t="s">
        <v>51</v>
      </c>
      <c r="D22" s="3" t="s">
        <v>10</v>
      </c>
    </row>
    <row r="23" spans="1:4" x14ac:dyDescent="0.25">
      <c r="A23" s="3" t="s">
        <v>52</v>
      </c>
      <c r="B23" s="5">
        <v>137</v>
      </c>
      <c r="C23" s="3">
        <v>0.3</v>
      </c>
      <c r="D23" s="3">
        <f>B23*C23</f>
        <v>41.1</v>
      </c>
    </row>
    <row r="24" spans="1:4" x14ac:dyDescent="0.25">
      <c r="A24" s="3" t="s">
        <v>53</v>
      </c>
      <c r="B24" s="5">
        <v>137</v>
      </c>
      <c r="C24" s="3">
        <v>0.3</v>
      </c>
      <c r="D24" s="3">
        <f>B24*C24</f>
        <v>41.1</v>
      </c>
    </row>
    <row r="25" spans="1:4" x14ac:dyDescent="0.25">
      <c r="A25" s="3"/>
      <c r="B25" s="5">
        <v>137</v>
      </c>
      <c r="C25" s="3">
        <v>0</v>
      </c>
      <c r="D25" s="3">
        <f>B25*C25</f>
        <v>0</v>
      </c>
    </row>
    <row r="26" spans="1:4" x14ac:dyDescent="0.25">
      <c r="A26" s="3"/>
      <c r="B26" s="5">
        <v>137</v>
      </c>
      <c r="C26" s="3">
        <v>0</v>
      </c>
      <c r="D26" s="3">
        <f>B26*C26</f>
        <v>0</v>
      </c>
    </row>
    <row r="27" spans="1:4" x14ac:dyDescent="0.25">
      <c r="A27" s="3"/>
      <c r="B27" s="5">
        <v>137</v>
      </c>
      <c r="C27" s="3">
        <v>0</v>
      </c>
      <c r="D27" s="8">
        <f>B27*C27</f>
        <v>0</v>
      </c>
    </row>
    <row r="28" spans="1:4" x14ac:dyDescent="0.25">
      <c r="A28" s="5"/>
      <c r="B28" s="5"/>
      <c r="C28" s="5"/>
      <c r="D28" s="11">
        <f>SUM(D23:D27)</f>
        <v>82.2</v>
      </c>
    </row>
    <row r="30" spans="1:4" x14ac:dyDescent="0.25">
      <c r="A30" t="s">
        <v>56</v>
      </c>
    </row>
    <row r="31" spans="1:4" x14ac:dyDescent="0.25">
      <c r="A31" s="3" t="s">
        <v>50</v>
      </c>
      <c r="B31" s="5" t="s">
        <v>7</v>
      </c>
      <c r="C31" s="3" t="s">
        <v>51</v>
      </c>
      <c r="D31" s="3" t="s">
        <v>10</v>
      </c>
    </row>
    <row r="32" spans="1:4" x14ac:dyDescent="0.25">
      <c r="A32" s="3" t="s">
        <v>52</v>
      </c>
      <c r="B32" s="5">
        <v>137</v>
      </c>
      <c r="C32" s="3">
        <v>0.93</v>
      </c>
      <c r="D32" s="3">
        <f>B32*C32</f>
        <v>127.41000000000001</v>
      </c>
    </row>
    <row r="33" spans="1:4" x14ac:dyDescent="0.25">
      <c r="A33" s="3" t="s">
        <v>53</v>
      </c>
      <c r="B33" s="5">
        <v>137</v>
      </c>
      <c r="C33" s="3">
        <v>0.93</v>
      </c>
      <c r="D33" s="3">
        <f>B33*C33</f>
        <v>127.41000000000001</v>
      </c>
    </row>
    <row r="34" spans="1:4" x14ac:dyDescent="0.25">
      <c r="A34" s="3"/>
      <c r="B34" s="5">
        <v>137</v>
      </c>
      <c r="C34" s="3">
        <v>0</v>
      </c>
      <c r="D34" s="3">
        <f>B34*C34</f>
        <v>0</v>
      </c>
    </row>
    <row r="35" spans="1:4" x14ac:dyDescent="0.25">
      <c r="A35" s="3"/>
      <c r="B35" s="5">
        <v>137</v>
      </c>
      <c r="C35" s="3">
        <v>0</v>
      </c>
      <c r="D35" s="3">
        <f>B35*C35</f>
        <v>0</v>
      </c>
    </row>
    <row r="36" spans="1:4" x14ac:dyDescent="0.25">
      <c r="A36" s="3"/>
      <c r="B36" s="5">
        <v>137</v>
      </c>
      <c r="C36" s="3">
        <v>0</v>
      </c>
      <c r="D36" s="8">
        <f>B36*C36</f>
        <v>0</v>
      </c>
    </row>
    <row r="37" spans="1:4" x14ac:dyDescent="0.25">
      <c r="A37" s="5"/>
      <c r="B37" s="5"/>
      <c r="C37" s="5"/>
      <c r="D37" s="11">
        <f>SUM(D32:D36)</f>
        <v>254.82000000000002</v>
      </c>
    </row>
    <row r="39" spans="1:4" x14ac:dyDescent="0.25">
      <c r="A39" t="s">
        <v>57</v>
      </c>
    </row>
    <row r="40" spans="1:4" x14ac:dyDescent="0.25">
      <c r="A40" s="3" t="s">
        <v>50</v>
      </c>
      <c r="B40" s="5" t="s">
        <v>7</v>
      </c>
      <c r="C40" s="3" t="s">
        <v>51</v>
      </c>
      <c r="D40" s="3" t="s">
        <v>10</v>
      </c>
    </row>
    <row r="41" spans="1:4" x14ac:dyDescent="0.25">
      <c r="A41" s="3" t="s">
        <v>52</v>
      </c>
      <c r="B41" s="5">
        <v>137</v>
      </c>
      <c r="C41" s="3">
        <v>1.3</v>
      </c>
      <c r="D41" s="3">
        <f>B41*C41</f>
        <v>178.1</v>
      </c>
    </row>
    <row r="42" spans="1:4" x14ac:dyDescent="0.25">
      <c r="A42" s="3" t="s">
        <v>53</v>
      </c>
      <c r="B42" s="5">
        <v>137</v>
      </c>
      <c r="C42" s="3">
        <v>1.3</v>
      </c>
      <c r="D42" s="3">
        <f>B42*C42</f>
        <v>178.1</v>
      </c>
    </row>
    <row r="43" spans="1:4" x14ac:dyDescent="0.25">
      <c r="A43" s="3"/>
      <c r="B43" s="5">
        <v>137</v>
      </c>
      <c r="C43" s="3">
        <v>0</v>
      </c>
      <c r="D43" s="3">
        <f>B43*C43</f>
        <v>0</v>
      </c>
    </row>
    <row r="44" spans="1:4" x14ac:dyDescent="0.25">
      <c r="A44" s="3"/>
      <c r="B44" s="5">
        <v>137</v>
      </c>
      <c r="C44" s="3">
        <v>0</v>
      </c>
      <c r="D44" s="3">
        <f>B44*C44</f>
        <v>0</v>
      </c>
    </row>
    <row r="45" spans="1:4" x14ac:dyDescent="0.25">
      <c r="A45" s="3"/>
      <c r="B45" s="5">
        <v>137</v>
      </c>
      <c r="C45" s="3">
        <v>0</v>
      </c>
      <c r="D45" s="8">
        <f>B45*C45</f>
        <v>0</v>
      </c>
    </row>
    <row r="46" spans="1:4" x14ac:dyDescent="0.25">
      <c r="A46" s="5"/>
      <c r="B46" s="5"/>
      <c r="C46" s="5"/>
      <c r="D46" s="11">
        <f>SUM(D41:D45)</f>
        <v>356.2</v>
      </c>
    </row>
    <row r="48" spans="1:4" x14ac:dyDescent="0.25">
      <c r="A48" t="s">
        <v>58</v>
      </c>
    </row>
    <row r="49" spans="1:4" x14ac:dyDescent="0.25">
      <c r="A49" s="3" t="s">
        <v>50</v>
      </c>
      <c r="B49" s="5" t="s">
        <v>7</v>
      </c>
      <c r="C49" s="3" t="s">
        <v>51</v>
      </c>
      <c r="D49" s="3" t="s">
        <v>10</v>
      </c>
    </row>
    <row r="50" spans="1:4" x14ac:dyDescent="0.25">
      <c r="A50" s="3" t="s">
        <v>52</v>
      </c>
      <c r="B50" s="5">
        <v>137</v>
      </c>
      <c r="C50" s="3">
        <v>1.3</v>
      </c>
      <c r="D50" s="3">
        <f>B50*C50</f>
        <v>178.1</v>
      </c>
    </row>
    <row r="51" spans="1:4" x14ac:dyDescent="0.25">
      <c r="A51" s="3" t="s">
        <v>53</v>
      </c>
      <c r="B51" s="5">
        <v>137</v>
      </c>
      <c r="C51" s="3">
        <v>1.3</v>
      </c>
      <c r="D51" s="3">
        <f>B51*C51</f>
        <v>178.1</v>
      </c>
    </row>
    <row r="52" spans="1:4" x14ac:dyDescent="0.25">
      <c r="A52" s="3"/>
      <c r="B52" s="5">
        <v>137</v>
      </c>
      <c r="C52" s="3">
        <v>0</v>
      </c>
      <c r="D52" s="3">
        <f>B52*C52</f>
        <v>0</v>
      </c>
    </row>
    <row r="53" spans="1:4" x14ac:dyDescent="0.25">
      <c r="A53" s="3"/>
      <c r="B53" s="5">
        <v>137</v>
      </c>
      <c r="C53" s="3">
        <v>0</v>
      </c>
      <c r="D53" s="3">
        <f>B53*C53</f>
        <v>0</v>
      </c>
    </row>
    <row r="54" spans="1:4" x14ac:dyDescent="0.25">
      <c r="A54" s="3"/>
      <c r="B54" s="5">
        <v>137</v>
      </c>
      <c r="C54" s="3">
        <v>0</v>
      </c>
      <c r="D54" s="8">
        <f>B54*C54</f>
        <v>0</v>
      </c>
    </row>
    <row r="55" spans="1:4" x14ac:dyDescent="0.25">
      <c r="A55" s="5"/>
      <c r="B55" s="5"/>
      <c r="C55" s="5"/>
      <c r="D55" s="11">
        <f>SUM(D50:D54)</f>
        <v>356.2</v>
      </c>
    </row>
    <row r="57" spans="1:4" x14ac:dyDescent="0.25">
      <c r="A57" t="s">
        <v>59</v>
      </c>
    </row>
    <row r="58" spans="1:4" x14ac:dyDescent="0.25">
      <c r="A58" s="3" t="s">
        <v>50</v>
      </c>
      <c r="B58" s="5" t="s">
        <v>7</v>
      </c>
      <c r="C58" s="3" t="s">
        <v>51</v>
      </c>
      <c r="D58" s="3" t="s">
        <v>10</v>
      </c>
    </row>
    <row r="59" spans="1:4" x14ac:dyDescent="0.25">
      <c r="A59" s="3" t="s">
        <v>52</v>
      </c>
      <c r="B59" s="5">
        <v>137</v>
      </c>
      <c r="C59" s="3">
        <v>0</v>
      </c>
      <c r="D59" s="3">
        <f>B59*C59</f>
        <v>0</v>
      </c>
    </row>
    <row r="60" spans="1:4" x14ac:dyDescent="0.25">
      <c r="A60" s="3" t="s">
        <v>53</v>
      </c>
      <c r="B60" s="5">
        <v>137</v>
      </c>
      <c r="C60" s="3">
        <v>0</v>
      </c>
      <c r="D60" s="3">
        <f>B60*C60</f>
        <v>0</v>
      </c>
    </row>
    <row r="61" spans="1:4" x14ac:dyDescent="0.25">
      <c r="A61" s="3"/>
      <c r="B61" s="5">
        <v>137</v>
      </c>
      <c r="C61" s="3">
        <v>0</v>
      </c>
      <c r="D61" s="3">
        <f>B61*C61</f>
        <v>0</v>
      </c>
    </row>
    <row r="62" spans="1:4" x14ac:dyDescent="0.25">
      <c r="A62" s="3"/>
      <c r="B62" s="5">
        <v>137</v>
      </c>
      <c r="C62" s="3">
        <v>0</v>
      </c>
      <c r="D62" s="3">
        <f>B62*C62</f>
        <v>0</v>
      </c>
    </row>
    <row r="63" spans="1:4" x14ac:dyDescent="0.25">
      <c r="A63" s="3"/>
      <c r="B63" s="5">
        <v>137</v>
      </c>
      <c r="C63" s="3">
        <v>0</v>
      </c>
      <c r="D63" s="8">
        <f>B63*C63</f>
        <v>0</v>
      </c>
    </row>
    <row r="64" spans="1:4" x14ac:dyDescent="0.25">
      <c r="A64" s="5"/>
      <c r="B64" s="5"/>
      <c r="C64" s="5"/>
      <c r="D64" s="11">
        <f>SUM(D59:D63)</f>
        <v>0</v>
      </c>
    </row>
    <row r="66" spans="1:1" x14ac:dyDescent="0.25">
      <c r="A66" s="5" t="s">
        <v>60</v>
      </c>
    </row>
    <row r="67" spans="1:1" x14ac:dyDescent="0.25">
      <c r="A67" s="5" t="s">
        <v>49</v>
      </c>
    </row>
    <row r="68" spans="1:1" x14ac:dyDescent="0.25">
      <c r="A68" s="5" t="s">
        <v>54</v>
      </c>
    </row>
    <row r="69" spans="1:1" x14ac:dyDescent="0.25">
      <c r="A69" s="5" t="s">
        <v>55</v>
      </c>
    </row>
    <row r="70" spans="1:1" x14ac:dyDescent="0.25">
      <c r="A70" s="5" t="s">
        <v>56</v>
      </c>
    </row>
    <row r="71" spans="1:1" x14ac:dyDescent="0.25">
      <c r="A71" s="5" t="s">
        <v>57</v>
      </c>
    </row>
    <row r="72" spans="1:1" x14ac:dyDescent="0.25">
      <c r="A72" s="5" t="s">
        <v>58</v>
      </c>
    </row>
    <row r="73" spans="1:1" x14ac:dyDescent="0.25">
      <c r="A73" s="5" t="s">
        <v>59</v>
      </c>
    </row>
  </sheetData>
  <mergeCells count="1">
    <mergeCell ref="A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zoomScaleNormal="100" workbookViewId="0">
      <selection activeCell="G20" sqref="G20"/>
    </sheetView>
  </sheetViews>
  <sheetFormatPr defaultRowHeight="15" x14ac:dyDescent="0.25"/>
  <cols>
    <col min="1" max="1" width="33.140625"/>
    <col min="2" max="2" width="8.28515625"/>
    <col min="3" max="3" width="32"/>
    <col min="4" max="4" width="38.28515625"/>
    <col min="5" max="5" width="12.42578125"/>
    <col min="6" max="6" width="8.28515625"/>
    <col min="7" max="7" width="31.140625"/>
    <col min="8" max="8" width="8.28515625"/>
    <col min="9" max="10" width="12.42578125"/>
    <col min="11" max="1025" width="8.28515625"/>
  </cols>
  <sheetData>
    <row r="1" spans="1:10" x14ac:dyDescent="0.25">
      <c r="A1" s="2" t="s">
        <v>61</v>
      </c>
      <c r="B1" s="2"/>
      <c r="C1" s="2"/>
      <c r="D1" s="2"/>
    </row>
    <row r="3" spans="1:10" x14ac:dyDescent="0.25">
      <c r="A3" s="3" t="s">
        <v>62</v>
      </c>
      <c r="B3" s="5" t="s">
        <v>7</v>
      </c>
      <c r="C3" s="3" t="s">
        <v>63</v>
      </c>
      <c r="D3" s="3" t="s">
        <v>64</v>
      </c>
      <c r="E3" s="5" t="s">
        <v>39</v>
      </c>
      <c r="F3" s="3" t="s">
        <v>7</v>
      </c>
      <c r="G3" s="6" t="s">
        <v>65</v>
      </c>
      <c r="H3" s="3" t="s">
        <v>66</v>
      </c>
      <c r="I3" s="5" t="s">
        <v>39</v>
      </c>
      <c r="J3" s="3" t="s">
        <v>10</v>
      </c>
    </row>
    <row r="4" spans="1:10" x14ac:dyDescent="0.25">
      <c r="A4" s="3" t="s">
        <v>67</v>
      </c>
      <c r="B4" s="5">
        <v>200</v>
      </c>
      <c r="C4" s="3">
        <v>15</v>
      </c>
      <c r="D4" s="3">
        <v>0</v>
      </c>
      <c r="E4" s="5">
        <f>B4*D4</f>
        <v>0</v>
      </c>
      <c r="F4" s="3">
        <v>100</v>
      </c>
      <c r="G4" s="6">
        <v>85</v>
      </c>
      <c r="H4" s="6">
        <v>0</v>
      </c>
      <c r="I4" s="12">
        <v>0</v>
      </c>
      <c r="J4" s="3">
        <f>E4+I4</f>
        <v>0</v>
      </c>
    </row>
    <row r="5" spans="1:10" x14ac:dyDescent="0.25">
      <c r="A5" s="5"/>
      <c r="B5" s="5"/>
      <c r="C5" s="5"/>
      <c r="D5" s="5"/>
      <c r="E5" s="5"/>
      <c r="F5" s="5"/>
      <c r="G5" s="5"/>
      <c r="H5" s="13"/>
      <c r="I5" s="3">
        <f>SUM(J4)</f>
        <v>0</v>
      </c>
    </row>
    <row r="8" spans="1:10" x14ac:dyDescent="0.25">
      <c r="A8" s="3" t="s">
        <v>68</v>
      </c>
      <c r="B8" s="5" t="s">
        <v>7</v>
      </c>
      <c r="C8" s="3" t="s">
        <v>65</v>
      </c>
      <c r="D8" s="3" t="s">
        <v>66</v>
      </c>
      <c r="E8" s="3" t="s">
        <v>10</v>
      </c>
      <c r="F8" s="14"/>
    </row>
    <row r="9" spans="1:10" x14ac:dyDescent="0.25">
      <c r="A9" s="3" t="s">
        <v>69</v>
      </c>
      <c r="B9" s="5">
        <v>100</v>
      </c>
      <c r="C9" s="3">
        <v>50</v>
      </c>
      <c r="D9" s="3">
        <v>0</v>
      </c>
      <c r="E9" s="8">
        <v>0</v>
      </c>
      <c r="F9" s="14"/>
    </row>
    <row r="10" spans="1:10" x14ac:dyDescent="0.25">
      <c r="A10" s="5"/>
      <c r="B10" s="5"/>
      <c r="C10" s="5"/>
      <c r="D10" s="13"/>
      <c r="E10" s="3">
        <v>0</v>
      </c>
      <c r="F10" s="14"/>
    </row>
    <row r="13" spans="1:10" x14ac:dyDescent="0.25">
      <c r="A13" s="3" t="s">
        <v>70</v>
      </c>
      <c r="B13" s="5" t="s">
        <v>7</v>
      </c>
      <c r="C13" s="3" t="s">
        <v>65</v>
      </c>
      <c r="D13" s="3" t="s">
        <v>66</v>
      </c>
      <c r="E13" s="3" t="s">
        <v>10</v>
      </c>
    </row>
    <row r="14" spans="1:10" x14ac:dyDescent="0.25">
      <c r="A14" s="3" t="s">
        <v>71</v>
      </c>
      <c r="B14" s="5">
        <v>100</v>
      </c>
      <c r="C14" s="3">
        <v>50</v>
      </c>
      <c r="D14" s="3">
        <v>0</v>
      </c>
      <c r="E14" s="8">
        <v>0</v>
      </c>
    </row>
    <row r="15" spans="1:10" x14ac:dyDescent="0.25">
      <c r="A15" s="5"/>
      <c r="B15" s="5"/>
      <c r="C15" s="5"/>
      <c r="D15" s="13"/>
      <c r="E15" s="3">
        <f>SUM(E14)</f>
        <v>0</v>
      </c>
    </row>
    <row r="18" spans="1:5" x14ac:dyDescent="0.25">
      <c r="A18" s="3" t="s">
        <v>72</v>
      </c>
      <c r="B18" s="5" t="s">
        <v>7</v>
      </c>
      <c r="C18" s="3" t="s">
        <v>65</v>
      </c>
      <c r="D18" s="6" t="s">
        <v>66</v>
      </c>
      <c r="E18" s="3" t="s">
        <v>10</v>
      </c>
    </row>
    <row r="19" spans="1:5" x14ac:dyDescent="0.25">
      <c r="A19" s="3" t="s">
        <v>73</v>
      </c>
      <c r="B19" s="5">
        <v>100</v>
      </c>
      <c r="C19" s="3">
        <v>50</v>
      </c>
      <c r="D19" s="6">
        <v>0</v>
      </c>
      <c r="E19" s="8">
        <v>0</v>
      </c>
    </row>
    <row r="20" spans="1:5" x14ac:dyDescent="0.25">
      <c r="A20" s="5"/>
      <c r="B20" s="5"/>
      <c r="C20" s="5"/>
      <c r="D20" s="13"/>
      <c r="E20" s="3">
        <f>SUM(E19)</f>
        <v>0</v>
      </c>
    </row>
  </sheetData>
  <mergeCells count="1">
    <mergeCell ref="A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Normal="100" workbookViewId="0">
      <selection activeCell="I30" sqref="I30"/>
    </sheetView>
  </sheetViews>
  <sheetFormatPr defaultRowHeight="15" x14ac:dyDescent="0.25"/>
  <cols>
    <col min="1" max="1" width="45.5703125"/>
    <col min="2" max="2" width="8.28515625"/>
    <col min="3" max="3" width="19.140625"/>
    <col min="4" max="4" width="19.42578125"/>
    <col min="5" max="5" width="14.5703125"/>
    <col min="6" max="6" width="12.42578125"/>
    <col min="7" max="1025" width="8.28515625"/>
  </cols>
  <sheetData>
    <row r="1" spans="1:6" x14ac:dyDescent="0.25">
      <c r="A1" s="2" t="s">
        <v>74</v>
      </c>
      <c r="B1" s="2"/>
      <c r="C1" s="2"/>
      <c r="D1" s="2"/>
      <c r="E1" s="2"/>
    </row>
    <row r="3" spans="1:6" x14ac:dyDescent="0.25">
      <c r="A3" s="1" t="s">
        <v>75</v>
      </c>
      <c r="B3" s="1"/>
      <c r="C3" s="1"/>
    </row>
    <row r="4" spans="1:6" x14ac:dyDescent="0.25">
      <c r="A4" s="3" t="s">
        <v>76</v>
      </c>
      <c r="B4" s="5" t="s">
        <v>7</v>
      </c>
      <c r="C4" s="6" t="s">
        <v>8</v>
      </c>
      <c r="D4" s="6" t="s">
        <v>9</v>
      </c>
      <c r="E4" s="3" t="s">
        <v>10</v>
      </c>
    </row>
    <row r="5" spans="1:6" x14ac:dyDescent="0.25">
      <c r="A5" s="3" t="s">
        <v>52</v>
      </c>
      <c r="B5" s="5">
        <v>275</v>
      </c>
      <c r="C5" s="6">
        <v>222.88</v>
      </c>
      <c r="D5" s="6">
        <v>275</v>
      </c>
      <c r="E5" s="3">
        <f>D5</f>
        <v>275</v>
      </c>
    </row>
    <row r="6" spans="1:6" x14ac:dyDescent="0.25">
      <c r="A6" s="3" t="s">
        <v>53</v>
      </c>
      <c r="B6" s="5">
        <v>275</v>
      </c>
      <c r="C6" s="6">
        <v>222.88</v>
      </c>
      <c r="D6" s="6">
        <v>275</v>
      </c>
      <c r="E6" s="3">
        <f>D6</f>
        <v>275</v>
      </c>
    </row>
    <row r="7" spans="1:6" x14ac:dyDescent="0.25">
      <c r="A7" s="3"/>
      <c r="B7" s="5">
        <v>275</v>
      </c>
      <c r="C7" s="6">
        <v>0</v>
      </c>
      <c r="D7" s="6">
        <v>0</v>
      </c>
      <c r="E7" s="3">
        <f>D7</f>
        <v>0</v>
      </c>
    </row>
    <row r="8" spans="1:6" x14ac:dyDescent="0.25">
      <c r="A8" s="3"/>
      <c r="B8" s="5">
        <v>275</v>
      </c>
      <c r="C8" s="6">
        <v>0</v>
      </c>
      <c r="D8" s="6">
        <v>0</v>
      </c>
      <c r="E8" s="3">
        <f>D8</f>
        <v>0</v>
      </c>
    </row>
    <row r="9" spans="1:6" x14ac:dyDescent="0.25">
      <c r="A9" s="3"/>
      <c r="B9" s="5">
        <v>275</v>
      </c>
      <c r="C9" s="6">
        <v>0</v>
      </c>
      <c r="D9" s="6">
        <v>0</v>
      </c>
      <c r="E9" s="15">
        <f>D9</f>
        <v>0</v>
      </c>
    </row>
    <row r="10" spans="1:6" x14ac:dyDescent="0.25">
      <c r="A10" s="5"/>
      <c r="B10" s="5"/>
      <c r="C10" s="6">
        <f>SUM(C5:C9)</f>
        <v>445.76</v>
      </c>
      <c r="D10" s="13"/>
      <c r="E10" s="9">
        <f>SUM(E5:E9)</f>
        <v>550</v>
      </c>
    </row>
    <row r="12" spans="1:6" x14ac:dyDescent="0.25">
      <c r="A12" s="2" t="s">
        <v>77</v>
      </c>
      <c r="B12" s="2"/>
      <c r="C12" s="2"/>
      <c r="D12" s="2"/>
      <c r="E12" s="2"/>
    </row>
    <row r="14" spans="1:6" x14ac:dyDescent="0.25">
      <c r="A14" s="1" t="s">
        <v>75</v>
      </c>
      <c r="B14" s="1"/>
      <c r="C14" s="1"/>
    </row>
    <row r="15" spans="1:6" x14ac:dyDescent="0.25">
      <c r="A15" s="3" t="s">
        <v>76</v>
      </c>
      <c r="B15" s="5" t="s">
        <v>7</v>
      </c>
      <c r="C15" s="6" t="s">
        <v>8</v>
      </c>
      <c r="D15" s="3" t="s">
        <v>9</v>
      </c>
      <c r="E15" s="6" t="s">
        <v>51</v>
      </c>
      <c r="F15" s="3" t="s">
        <v>10</v>
      </c>
    </row>
    <row r="16" spans="1:6" x14ac:dyDescent="0.25">
      <c r="A16" s="6" t="s">
        <v>52</v>
      </c>
      <c r="B16" s="5">
        <v>100</v>
      </c>
      <c r="C16" s="6">
        <v>284.81</v>
      </c>
      <c r="D16" s="6">
        <v>100</v>
      </c>
      <c r="E16" s="6">
        <v>5</v>
      </c>
      <c r="F16" s="3">
        <f>D16*E16</f>
        <v>500</v>
      </c>
    </row>
    <row r="17" spans="1:6" x14ac:dyDescent="0.25">
      <c r="A17" s="6" t="s">
        <v>53</v>
      </c>
      <c r="B17" s="5">
        <v>100</v>
      </c>
      <c r="C17" s="6">
        <v>284.81</v>
      </c>
      <c r="D17" s="6">
        <v>100</v>
      </c>
      <c r="E17" s="6">
        <v>5</v>
      </c>
      <c r="F17" s="3">
        <f>D17*E17</f>
        <v>500</v>
      </c>
    </row>
    <row r="18" spans="1:6" x14ac:dyDescent="0.25">
      <c r="A18" s="6"/>
      <c r="B18" s="5">
        <v>100</v>
      </c>
      <c r="C18" s="6">
        <v>0</v>
      </c>
      <c r="D18" s="6">
        <v>0</v>
      </c>
      <c r="E18" s="6">
        <v>5</v>
      </c>
      <c r="F18" s="3">
        <f>D18*E18</f>
        <v>0</v>
      </c>
    </row>
    <row r="19" spans="1:6" x14ac:dyDescent="0.25">
      <c r="A19" s="6"/>
      <c r="B19" s="5">
        <v>100</v>
      </c>
      <c r="C19" s="6">
        <v>0</v>
      </c>
      <c r="D19" s="6">
        <v>0</v>
      </c>
      <c r="E19" s="6">
        <v>5</v>
      </c>
      <c r="F19" s="3">
        <f>D19*E19</f>
        <v>0</v>
      </c>
    </row>
    <row r="20" spans="1:6" x14ac:dyDescent="0.25">
      <c r="A20" s="6"/>
      <c r="B20" s="5">
        <v>100</v>
      </c>
      <c r="C20" s="6">
        <v>0</v>
      </c>
      <c r="D20" s="6">
        <v>0</v>
      </c>
      <c r="E20" s="6">
        <v>5</v>
      </c>
      <c r="F20" s="15">
        <f>D20*E20</f>
        <v>0</v>
      </c>
    </row>
    <row r="21" spans="1:6" x14ac:dyDescent="0.25">
      <c r="A21" s="5"/>
      <c r="B21" s="5"/>
      <c r="C21" s="6">
        <f>SUM(C16:C20)</f>
        <v>569.62</v>
      </c>
      <c r="D21" s="5"/>
      <c r="E21" s="13"/>
      <c r="F21" s="9">
        <f>SUM(F16:F20)</f>
        <v>1000</v>
      </c>
    </row>
    <row r="23" spans="1:6" x14ac:dyDescent="0.25">
      <c r="A23" s="6" t="s">
        <v>75</v>
      </c>
      <c r="B23" s="3"/>
      <c r="C23" s="3" t="s">
        <v>8</v>
      </c>
      <c r="D23" s="5" t="s">
        <v>78</v>
      </c>
    </row>
    <row r="24" spans="1:6" x14ac:dyDescent="0.25">
      <c r="A24" s="3" t="s">
        <v>79</v>
      </c>
      <c r="B24" s="3"/>
      <c r="C24" s="3">
        <f>C10</f>
        <v>445.76</v>
      </c>
      <c r="D24" s="5">
        <f>E10</f>
        <v>550</v>
      </c>
    </row>
    <row r="25" spans="1:6" x14ac:dyDescent="0.25">
      <c r="A25" s="6" t="s">
        <v>80</v>
      </c>
      <c r="B25" s="3"/>
      <c r="C25" s="3">
        <f>C21</f>
        <v>569.62</v>
      </c>
      <c r="D25" s="12">
        <f>F21</f>
        <v>1000</v>
      </c>
    </row>
    <row r="26" spans="1:6" x14ac:dyDescent="0.25">
      <c r="A26" s="5"/>
      <c r="B26" s="5"/>
      <c r="C26" s="5">
        <f>SUM(C24:C25)</f>
        <v>1015.38</v>
      </c>
      <c r="D26" s="16">
        <f>SUM(D24:D25)</f>
        <v>1550</v>
      </c>
    </row>
    <row r="33" spans="1:6" x14ac:dyDescent="0.25">
      <c r="A33" s="1" t="s">
        <v>74</v>
      </c>
      <c r="B33" s="1"/>
      <c r="C33" s="1"/>
      <c r="D33" s="1"/>
      <c r="E33" s="1"/>
    </row>
    <row r="35" spans="1:6" x14ac:dyDescent="0.25">
      <c r="A35" s="2" t="s">
        <v>81</v>
      </c>
      <c r="B35" s="2"/>
      <c r="C35" s="2"/>
    </row>
    <row r="36" spans="1:6" x14ac:dyDescent="0.25">
      <c r="A36" s="3" t="s">
        <v>76</v>
      </c>
      <c r="B36" s="5" t="s">
        <v>7</v>
      </c>
      <c r="C36" s="3" t="s">
        <v>8</v>
      </c>
      <c r="D36" s="6" t="s">
        <v>9</v>
      </c>
      <c r="E36" s="3" t="s">
        <v>10</v>
      </c>
    </row>
    <row r="37" spans="1:6" x14ac:dyDescent="0.25">
      <c r="A37" s="3"/>
      <c r="B37" s="5">
        <v>275</v>
      </c>
      <c r="C37" s="3">
        <v>0</v>
      </c>
      <c r="D37" s="6"/>
      <c r="E37" s="3">
        <f>D37</f>
        <v>0</v>
      </c>
    </row>
    <row r="38" spans="1:6" x14ac:dyDescent="0.25">
      <c r="A38" s="3"/>
      <c r="B38" s="5">
        <v>275</v>
      </c>
      <c r="C38" s="3">
        <v>0</v>
      </c>
      <c r="D38" s="6"/>
      <c r="E38" s="3">
        <f>D38</f>
        <v>0</v>
      </c>
    </row>
    <row r="39" spans="1:6" x14ac:dyDescent="0.25">
      <c r="A39" s="3"/>
      <c r="B39" s="5">
        <v>275</v>
      </c>
      <c r="C39" s="3">
        <v>0</v>
      </c>
      <c r="D39" s="6">
        <v>0</v>
      </c>
      <c r="E39" s="3">
        <f>D39</f>
        <v>0</v>
      </c>
    </row>
    <row r="40" spans="1:6" x14ac:dyDescent="0.25">
      <c r="A40" s="3"/>
      <c r="B40" s="5">
        <v>275</v>
      </c>
      <c r="C40" s="3">
        <v>0</v>
      </c>
      <c r="D40" s="6">
        <v>0</v>
      </c>
      <c r="E40" s="3">
        <f>D40</f>
        <v>0</v>
      </c>
    </row>
    <row r="41" spans="1:6" x14ac:dyDescent="0.25">
      <c r="A41" s="3"/>
      <c r="B41" s="5">
        <v>275</v>
      </c>
      <c r="C41" s="8">
        <v>0</v>
      </c>
      <c r="D41" s="6">
        <v>0</v>
      </c>
      <c r="E41" s="15">
        <f>D41</f>
        <v>0</v>
      </c>
    </row>
    <row r="42" spans="1:6" x14ac:dyDescent="0.25">
      <c r="A42" s="5"/>
      <c r="B42" s="13"/>
      <c r="C42" s="11">
        <f>SUM(C37:C41)</f>
        <v>0</v>
      </c>
      <c r="D42" s="17"/>
      <c r="E42" s="9">
        <f>SUM(E37:E41)</f>
        <v>0</v>
      </c>
    </row>
    <row r="45" spans="1:6" x14ac:dyDescent="0.25">
      <c r="A45" s="4" t="s">
        <v>77</v>
      </c>
      <c r="B45" s="4"/>
      <c r="C45" s="4"/>
      <c r="D45" s="4"/>
      <c r="E45" s="4"/>
    </row>
    <row r="47" spans="1:6" x14ac:dyDescent="0.25">
      <c r="A47" s="4" t="s">
        <v>81</v>
      </c>
      <c r="B47" s="4"/>
      <c r="C47" s="4"/>
    </row>
    <row r="48" spans="1:6" x14ac:dyDescent="0.25">
      <c r="A48" s="3" t="s">
        <v>76</v>
      </c>
      <c r="B48" s="5" t="s">
        <v>7</v>
      </c>
      <c r="C48" s="6" t="s">
        <v>8</v>
      </c>
      <c r="D48" s="3" t="s">
        <v>9</v>
      </c>
      <c r="E48" s="6" t="s">
        <v>51</v>
      </c>
      <c r="F48" s="3" t="s">
        <v>10</v>
      </c>
    </row>
    <row r="49" spans="1:6" x14ac:dyDescent="0.25">
      <c r="A49" s="6"/>
      <c r="B49" s="5">
        <v>100</v>
      </c>
      <c r="C49" s="6">
        <v>0</v>
      </c>
      <c r="D49" s="6">
        <v>0</v>
      </c>
      <c r="E49" s="6">
        <v>5</v>
      </c>
      <c r="F49" s="3">
        <f>D49*E49</f>
        <v>0</v>
      </c>
    </row>
    <row r="50" spans="1:6" x14ac:dyDescent="0.25">
      <c r="A50" s="6"/>
      <c r="B50" s="5">
        <v>100</v>
      </c>
      <c r="C50" s="6">
        <v>0</v>
      </c>
      <c r="D50" s="6">
        <v>0</v>
      </c>
      <c r="E50" s="6">
        <v>5</v>
      </c>
      <c r="F50" s="3">
        <f>D50*E50</f>
        <v>0</v>
      </c>
    </row>
    <row r="51" spans="1:6" x14ac:dyDescent="0.25">
      <c r="A51" s="6"/>
      <c r="B51" s="5">
        <v>100</v>
      </c>
      <c r="C51" s="6">
        <v>0</v>
      </c>
      <c r="D51" s="6">
        <v>0</v>
      </c>
      <c r="E51" s="6">
        <v>5</v>
      </c>
      <c r="F51" s="3">
        <f>D51*E51</f>
        <v>0</v>
      </c>
    </row>
    <row r="52" spans="1:6" x14ac:dyDescent="0.25">
      <c r="A52" s="6"/>
      <c r="B52" s="5">
        <v>100</v>
      </c>
      <c r="C52" s="6">
        <v>0</v>
      </c>
      <c r="D52" s="6">
        <v>0</v>
      </c>
      <c r="E52" s="6">
        <v>5</v>
      </c>
      <c r="F52" s="3">
        <f>D52*E52</f>
        <v>0</v>
      </c>
    </row>
    <row r="53" spans="1:6" x14ac:dyDescent="0.25">
      <c r="A53" s="6"/>
      <c r="B53" s="5">
        <v>100</v>
      </c>
      <c r="C53" s="18">
        <v>0</v>
      </c>
      <c r="D53" s="6">
        <v>0</v>
      </c>
      <c r="E53" s="6">
        <v>5</v>
      </c>
      <c r="F53" s="15">
        <f>D53*E53</f>
        <v>0</v>
      </c>
    </row>
    <row r="54" spans="1:6" x14ac:dyDescent="0.25">
      <c r="A54" s="5"/>
      <c r="B54" s="13"/>
      <c r="C54" s="19">
        <f>SUM(C49:C53)</f>
        <v>0</v>
      </c>
      <c r="D54" s="20"/>
      <c r="E54" s="13"/>
      <c r="F54" s="9">
        <f>SUM(F49:F53)</f>
        <v>0</v>
      </c>
    </row>
    <row r="57" spans="1:6" x14ac:dyDescent="0.25">
      <c r="A57" s="6" t="s">
        <v>81</v>
      </c>
      <c r="B57" s="3"/>
      <c r="C57" s="6" t="s">
        <v>8</v>
      </c>
      <c r="D57" s="5" t="s">
        <v>39</v>
      </c>
    </row>
    <row r="58" spans="1:6" x14ac:dyDescent="0.25">
      <c r="A58" s="3" t="s">
        <v>79</v>
      </c>
      <c r="B58" s="3"/>
      <c r="C58" s="3">
        <v>0</v>
      </c>
      <c r="D58" s="5">
        <f>E42</f>
        <v>0</v>
      </c>
    </row>
    <row r="59" spans="1:6" x14ac:dyDescent="0.25">
      <c r="A59" s="3" t="s">
        <v>80</v>
      </c>
      <c r="B59" s="3"/>
      <c r="C59" s="3">
        <v>0</v>
      </c>
      <c r="D59" s="12">
        <f>F54</f>
        <v>0</v>
      </c>
    </row>
    <row r="60" spans="1:6" x14ac:dyDescent="0.25">
      <c r="A60" s="5"/>
      <c r="B60" s="5"/>
      <c r="C60" s="5">
        <f>SUM(C58:C59)</f>
        <v>0</v>
      </c>
      <c r="D60" s="16">
        <f>SUM(D58:D59)</f>
        <v>0</v>
      </c>
    </row>
    <row r="62" spans="1:6" x14ac:dyDescent="0.25">
      <c r="A62" s="5"/>
    </row>
    <row r="63" spans="1:6" x14ac:dyDescent="0.25">
      <c r="A63" s="5" t="s">
        <v>82</v>
      </c>
    </row>
    <row r="64" spans="1:6" x14ac:dyDescent="0.25">
      <c r="A64" s="5" t="s">
        <v>83</v>
      </c>
    </row>
    <row r="65" spans="1:1" x14ac:dyDescent="0.25">
      <c r="A65" s="5"/>
    </row>
  </sheetData>
  <mergeCells count="6">
    <mergeCell ref="A35:C35"/>
    <mergeCell ref="A1:E1"/>
    <mergeCell ref="A3:C3"/>
    <mergeCell ref="A12:E12"/>
    <mergeCell ref="A14:C14"/>
    <mergeCell ref="A33:E3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D12" sqref="D12"/>
    </sheetView>
  </sheetViews>
  <sheetFormatPr defaultRowHeight="15" x14ac:dyDescent="0.25"/>
  <cols>
    <col min="1" max="1" width="22"/>
    <col min="2" max="2" width="5.5703125"/>
    <col min="3" max="3" width="15.7109375"/>
    <col min="4" max="4" width="12.42578125"/>
    <col min="5" max="5" width="18.5703125"/>
    <col min="6" max="1025" width="8.28515625"/>
  </cols>
  <sheetData>
    <row r="1" spans="1:6" x14ac:dyDescent="0.25">
      <c r="A1" s="2" t="s">
        <v>84</v>
      </c>
      <c r="B1" s="2"/>
      <c r="C1" s="2"/>
      <c r="D1" s="2"/>
    </row>
    <row r="2" spans="1:6" x14ac:dyDescent="0.25">
      <c r="A2" s="21" t="s">
        <v>85</v>
      </c>
    </row>
    <row r="3" spans="1:6" x14ac:dyDescent="0.25">
      <c r="A3" s="6"/>
      <c r="B3" s="3" t="s">
        <v>86</v>
      </c>
      <c r="C3" s="5" t="s">
        <v>87</v>
      </c>
      <c r="D3" s="22" t="s">
        <v>88</v>
      </c>
      <c r="E3" s="23" t="s">
        <v>89</v>
      </c>
      <c r="F3" s="6" t="s">
        <v>10</v>
      </c>
    </row>
    <row r="4" spans="1:6" x14ac:dyDescent="0.25">
      <c r="A4" s="3" t="s">
        <v>90</v>
      </c>
      <c r="B4" s="3">
        <v>9180</v>
      </c>
      <c r="C4" s="24"/>
      <c r="D4" s="25">
        <f>C4/100*25</f>
        <v>0</v>
      </c>
      <c r="E4" s="26">
        <f>C4</f>
        <v>0</v>
      </c>
      <c r="F4" s="27">
        <f>C4+D4</f>
        <v>0</v>
      </c>
    </row>
    <row r="5" spans="1:6" x14ac:dyDescent="0.25">
      <c r="A5" s="3" t="s">
        <v>91</v>
      </c>
      <c r="B5" s="3">
        <v>8235</v>
      </c>
      <c r="C5" s="24"/>
      <c r="D5" s="28">
        <f>C5/100*25</f>
        <v>0</v>
      </c>
      <c r="E5" s="26">
        <f>C5-D5</f>
        <v>0</v>
      </c>
      <c r="F5" s="29">
        <f>C5</f>
        <v>0</v>
      </c>
    </row>
    <row r="6" spans="1:6" x14ac:dyDescent="0.25">
      <c r="A6" s="5"/>
      <c r="B6" s="3">
        <f>SUM(B4:B5)</f>
        <v>17415</v>
      </c>
      <c r="C6" s="5"/>
      <c r="D6" s="30">
        <f>SUM(D4:D5)</f>
        <v>0</v>
      </c>
      <c r="F6" s="19">
        <f>SUM(F4:F5)</f>
        <v>0</v>
      </c>
    </row>
  </sheetData>
  <mergeCells count="1">
    <mergeCell ref="A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cp:revision>3</cp:revision>
  <dcterms:created xsi:type="dcterms:W3CDTF">2016-01-22T10:09:20Z</dcterms:created>
  <dcterms:modified xsi:type="dcterms:W3CDTF">2016-07-14T10:00:05Z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