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kultet-HF\Alle-HF\Administrasjon\Økonomi\Prosjekt\PR-10506 Toddler Wellbeeing\2016\Rapport oktober 2016\"/>
    </mc:Choice>
  </mc:AlternateContent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52511"/>
</workbook>
</file>

<file path=xl/calcChain.xml><?xml version="1.0" encoding="utf-8"?>
<calcChain xmlns="http://schemas.openxmlformats.org/spreadsheetml/2006/main">
  <c r="E39" i="1" l="1"/>
  <c r="E38" i="1"/>
  <c r="C4" i="7"/>
  <c r="F5" i="7" l="1"/>
  <c r="F4" i="7"/>
  <c r="D4" i="7"/>
  <c r="E4" i="7" s="1"/>
  <c r="D5" i="7" l="1"/>
  <c r="E5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D6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F6" i="7"/>
  <c r="F21" i="6"/>
  <c r="E42" i="6"/>
  <c r="D25" i="6" l="1"/>
  <c r="D36" i="1"/>
  <c r="E36" i="1" s="1"/>
  <c r="D59" i="6"/>
  <c r="D39" i="1"/>
  <c r="D26" i="6"/>
  <c r="D37" i="1" s="1"/>
  <c r="E37" i="1" s="1"/>
  <c r="D38" i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<sst xmlns="http://schemas.openxmlformats.org/spreadsheetml/2006/main" count="204" uniqueCount="90">
  <si>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</si>
  <si>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</si>
  <si>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</si>
  <si>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</si>
  <si>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</si>
  <si>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</si>
  <si>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</si>
  <si>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</si>
  <si>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</si>
  <si>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</si>
  <si>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</si>
  <si>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</si>
  <si>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</si>
  <si>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</si>
  <si>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</si>
  <si>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</si>
  <si>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</si>
  <si>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</si>
  <si>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</si>
  <si>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</si>
  <si>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</si>
  <si>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</si>
  <si>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</si>
  <si>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</si>
  <si>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</si>
  <si>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</si>
  <si>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</si>
  <si>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</si>
  <si>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</si>
  <si>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</si>
  <si>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</si>
  <si>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</si>
  <si>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</si>
  <si>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</si>
  <si>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</si>
  <si>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</si>
  <si>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</si>
  <si>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</si>
  <si>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</si>
  <si>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</si>
  <si>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</si>
  <si>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</si>
  <si>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</si>
  <si>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</si>
  <si>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</si>
  <si>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</si>
  <si>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</si>
  <si>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</si>
  <si>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</si>
  <si>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</si>
  <si>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</si>
  <si>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</si>
  <si>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</si>
  <si>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</si>
  <si>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</si>
  <si>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</si>
  <si>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</si>
  <si>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</si>
  <si>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</si>
  <si>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</si>
  <si>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</si>
  <si>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</si>
  <si>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</si>
  <si>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</si>
  <si>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</si>
  <si>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</si>
  <si>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</si>
  <si>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</si>
  <si>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</si>
  <si>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</si>
  <si>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</si>
  <si>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</si>
  <si>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</si>
  <si>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</si>
  <si>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</si>
  <si>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</si>
  <si>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</si>
  <si>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</si>
  <si>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</si>
  <si>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</si>
  <si>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</si>
  <si>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</si>
  <si>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</si>
  <si>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</si>
  <si>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</si>
  <si>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Total EU Grant Claiming</t>
  </si>
  <si>
    <t>Total Expenditure</t>
  </si>
  <si>
    <t>August 2016 - October 2016</t>
  </si>
  <si>
    <t>Monika Röthle</t>
  </si>
  <si>
    <t>Lars Yngve Rosell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</si>
</sst>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3" fontId="0" fillId="0" borderId="1" xfId="0" applyNumberForma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J11" sqref="J11"/>
    </sheetView>
  </sheetViews>
  <sheetFormatPr baseColWidth="10"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7" t="s">
        <v>1</v>
      </c>
      <c r="B1" s="37"/>
      <c r="C1" s="37"/>
      <c r="D1" s="37"/>
    </row>
    <row r="3" spans="1:5" x14ac:dyDescent="0.25">
      <c r="A3" s="11" t="s">
        <v>3</v>
      </c>
      <c r="B3" s="38" t="s">
        <v>56</v>
      </c>
      <c r="C3" s="38"/>
      <c r="D3" s="38"/>
    </row>
    <row r="4" spans="1:5" x14ac:dyDescent="0.25">
      <c r="A4" s="11" t="s">
        <v>2</v>
      </c>
      <c r="B4" s="38" t="s">
        <v>87</v>
      </c>
      <c r="C4" s="38"/>
      <c r="D4" s="38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1000</v>
      </c>
      <c r="E9" s="11">
        <f t="shared" ref="E9:E15" si="0">D9</f>
        <v>1000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241</v>
      </c>
      <c r="C11" s="13">
        <v>0</v>
      </c>
      <c r="D11" s="13">
        <f>E25+E26+E27+E28+E29+E30+E31</f>
        <v>3133</v>
      </c>
      <c r="E11" s="11">
        <f t="shared" si="0"/>
        <v>3133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290.0552486187845</v>
      </c>
      <c r="E14" s="11">
        <f t="shared" si="0"/>
        <v>290.0552486187845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4423.0552486187844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1000</v>
      </c>
      <c r="E20" s="11">
        <f t="shared" ref="E20:E38" si="1">D20</f>
        <v>1000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241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241</v>
      </c>
      <c r="C26" s="11"/>
      <c r="D26" s="13">
        <f>'Intellectual Outputs'!D19:D19</f>
        <v>241</v>
      </c>
      <c r="E26" s="11">
        <f t="shared" si="1"/>
        <v>241</v>
      </c>
    </row>
    <row r="27" spans="1:5" x14ac:dyDescent="0.25">
      <c r="A27" s="19" t="s">
        <v>67</v>
      </c>
      <c r="B27" s="20">
        <v>241</v>
      </c>
      <c r="C27" s="11"/>
      <c r="D27" s="13">
        <f>'Intellectual Outputs'!D28:D28</f>
        <v>964</v>
      </c>
      <c r="E27" s="11">
        <f t="shared" si="1"/>
        <v>964</v>
      </c>
    </row>
    <row r="28" spans="1:5" x14ac:dyDescent="0.25">
      <c r="A28" s="6" t="s">
        <v>68</v>
      </c>
      <c r="B28" s="20">
        <v>241</v>
      </c>
      <c r="C28" s="13"/>
      <c r="D28" s="13">
        <f>'Intellectual Outputs'!D37:D37</f>
        <v>241</v>
      </c>
      <c r="E28" s="11">
        <f t="shared" si="1"/>
        <v>241</v>
      </c>
    </row>
    <row r="29" spans="1:5" x14ac:dyDescent="0.25">
      <c r="A29" s="6" t="s">
        <v>69</v>
      </c>
      <c r="B29" s="3">
        <v>241</v>
      </c>
      <c r="C29" s="13"/>
      <c r="D29" s="13">
        <f>'Intellectual Outputs'!D46:D46</f>
        <v>482</v>
      </c>
      <c r="E29" s="11">
        <f t="shared" si="1"/>
        <v>482</v>
      </c>
    </row>
    <row r="30" spans="1:5" x14ac:dyDescent="0.25">
      <c r="A30" s="6" t="s">
        <v>70</v>
      </c>
      <c r="B30" s="3">
        <v>241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71</v>
      </c>
      <c r="B31" s="3">
        <v>241</v>
      </c>
      <c r="C31" s="13"/>
      <c r="D31" s="13">
        <f>'Intellectual Outputs'!D64:D64</f>
        <v>1205</v>
      </c>
      <c r="E31" s="11">
        <f t="shared" si="1"/>
        <v>1205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>D38</f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35">
        <f>'Exceptional Costs'!E4</f>
        <v>290.0552486187845</v>
      </c>
    </row>
    <row r="40" spans="1:5" x14ac:dyDescent="0.25">
      <c r="A40" s="13" t="s">
        <v>9</v>
      </c>
      <c r="B40" s="3"/>
      <c r="C40" s="13"/>
      <c r="D40" s="13"/>
      <c r="E40" s="35"/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8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3" spans="1:8" x14ac:dyDescent="0.25">
      <c r="A3" s="38" t="s">
        <v>5</v>
      </c>
      <c r="B3" s="38"/>
      <c r="C3" s="38" t="s">
        <v>17</v>
      </c>
      <c r="D3" s="38"/>
      <c r="E3" s="3" t="s">
        <v>16</v>
      </c>
    </row>
    <row r="4" spans="1:8" x14ac:dyDescent="0.25">
      <c r="A4" s="3" t="s">
        <v>15</v>
      </c>
      <c r="B4" s="3">
        <v>250</v>
      </c>
      <c r="C4" s="38">
        <v>4</v>
      </c>
      <c r="D4" s="38"/>
      <c r="E4" s="3">
        <f>B4*C4</f>
        <v>1000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baseColWidth="10"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7" t="s">
        <v>18</v>
      </c>
      <c r="B1" s="37"/>
      <c r="C1" s="37"/>
      <c r="D1" s="37"/>
      <c r="E1" s="37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C60" sqref="C60"/>
    </sheetView>
  </sheetViews>
  <sheetFormatPr baseColWidth="10"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7" t="s">
        <v>24</v>
      </c>
      <c r="B1" s="37"/>
      <c r="C1" s="37"/>
      <c r="D1" s="37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241</v>
      </c>
      <c r="C5" s="11">
        <v>0</v>
      </c>
      <c r="D5" s="11">
        <f>B5*C5</f>
        <v>0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 t="s">
        <v>88</v>
      </c>
      <c r="B14" s="3">
        <v>241</v>
      </c>
      <c r="C14" s="11">
        <v>1</v>
      </c>
      <c r="D14" s="11">
        <f>B14*C14</f>
        <v>241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4" x14ac:dyDescent="0.25">
      <c r="A17" s="11"/>
      <c r="B17" s="3">
        <v>241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241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36" t="s">
        <v>88</v>
      </c>
      <c r="B23" s="3">
        <v>241</v>
      </c>
      <c r="C23" s="11">
        <v>4</v>
      </c>
      <c r="D23" s="11">
        <f>B23*C23</f>
        <v>964</v>
      </c>
    </row>
    <row r="24" spans="1:4" x14ac:dyDescent="0.25">
      <c r="A24" s="11"/>
      <c r="B24" s="3">
        <v>241</v>
      </c>
      <c r="C24" s="11">
        <v>0</v>
      </c>
      <c r="D24" s="11">
        <f>B24*C24</f>
        <v>0</v>
      </c>
    </row>
    <row r="25" spans="1:4" x14ac:dyDescent="0.25">
      <c r="A25" s="11"/>
      <c r="B25" s="3">
        <v>241</v>
      </c>
      <c r="C25" s="11">
        <v>0</v>
      </c>
      <c r="D25" s="11">
        <f>B25*C25</f>
        <v>0</v>
      </c>
    </row>
    <row r="26" spans="1:4" x14ac:dyDescent="0.25">
      <c r="A26" s="11"/>
      <c r="B26" s="3">
        <v>241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241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964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36" t="s">
        <v>88</v>
      </c>
      <c r="B32" s="3">
        <v>241</v>
      </c>
      <c r="C32" s="11">
        <v>1</v>
      </c>
      <c r="D32" s="11">
        <f>B32*C32</f>
        <v>241</v>
      </c>
    </row>
    <row r="33" spans="1:4" x14ac:dyDescent="0.25">
      <c r="A33" s="11"/>
      <c r="B33" s="3">
        <v>241</v>
      </c>
      <c r="C33" s="11">
        <v>0</v>
      </c>
      <c r="D33" s="11">
        <f>B33*C33</f>
        <v>0</v>
      </c>
    </row>
    <row r="34" spans="1:4" x14ac:dyDescent="0.25">
      <c r="A34" s="11"/>
      <c r="B34" s="3">
        <v>241</v>
      </c>
      <c r="C34" s="11">
        <v>0</v>
      </c>
      <c r="D34" s="11">
        <f>B34*C34</f>
        <v>0</v>
      </c>
    </row>
    <row r="35" spans="1:4" x14ac:dyDescent="0.25">
      <c r="A35" s="11"/>
      <c r="B35" s="3">
        <v>241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241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241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36" t="s">
        <v>88</v>
      </c>
      <c r="B41" s="3">
        <v>241</v>
      </c>
      <c r="C41" s="11">
        <v>2</v>
      </c>
      <c r="D41" s="11">
        <f>B41*C41</f>
        <v>482</v>
      </c>
    </row>
    <row r="42" spans="1:4" x14ac:dyDescent="0.25">
      <c r="A42" s="11"/>
      <c r="B42" s="3">
        <v>241</v>
      </c>
      <c r="C42" s="11">
        <v>0</v>
      </c>
      <c r="D42" s="11">
        <f>B42*C42</f>
        <v>0</v>
      </c>
    </row>
    <row r="43" spans="1:4" x14ac:dyDescent="0.25">
      <c r="A43" s="11"/>
      <c r="B43" s="3">
        <v>241</v>
      </c>
      <c r="C43" s="11">
        <v>0</v>
      </c>
      <c r="D43" s="11">
        <f>B43*C43</f>
        <v>0</v>
      </c>
    </row>
    <row r="44" spans="1:4" x14ac:dyDescent="0.25">
      <c r="A44" s="11"/>
      <c r="B44" s="3">
        <v>241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241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482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11"/>
      <c r="B50" s="3">
        <v>241</v>
      </c>
      <c r="C50" s="11">
        <v>0</v>
      </c>
      <c r="D50" s="11">
        <f>B50*C50</f>
        <v>0</v>
      </c>
    </row>
    <row r="51" spans="1:4" x14ac:dyDescent="0.25">
      <c r="A51" s="11"/>
      <c r="B51" s="3">
        <v>241</v>
      </c>
      <c r="C51" s="11">
        <v>0</v>
      </c>
      <c r="D51" s="11">
        <f>B51*C51</f>
        <v>0</v>
      </c>
    </row>
    <row r="52" spans="1:4" x14ac:dyDescent="0.25">
      <c r="A52" s="11"/>
      <c r="B52" s="3">
        <v>241</v>
      </c>
      <c r="C52" s="11">
        <v>0</v>
      </c>
      <c r="D52" s="11">
        <f>B52*C52</f>
        <v>0</v>
      </c>
    </row>
    <row r="53" spans="1:4" x14ac:dyDescent="0.25">
      <c r="A53" s="11"/>
      <c r="B53" s="3">
        <v>241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241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0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 t="s">
        <v>89</v>
      </c>
      <c r="B59" s="3">
        <v>241</v>
      </c>
      <c r="C59" s="11">
        <v>5</v>
      </c>
      <c r="D59" s="11">
        <f>B59*C59</f>
        <v>1205</v>
      </c>
    </row>
    <row r="60" spans="1:4" x14ac:dyDescent="0.25">
      <c r="A60" s="11"/>
      <c r="B60" s="3">
        <v>241</v>
      </c>
      <c r="C60" s="11">
        <v>0</v>
      </c>
      <c r="D60" s="11">
        <f>B60*C60</f>
        <v>0</v>
      </c>
    </row>
    <row r="61" spans="1:4" x14ac:dyDescent="0.25">
      <c r="A61" s="11"/>
      <c r="B61" s="3">
        <v>241</v>
      </c>
      <c r="C61" s="11">
        <v>0</v>
      </c>
      <c r="D61" s="11">
        <f>B61*C61</f>
        <v>0</v>
      </c>
    </row>
    <row r="62" spans="1:4" x14ac:dyDescent="0.25">
      <c r="A62" s="11"/>
      <c r="B62" s="3">
        <v>241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241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1205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baseColWidth="10"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7" t="s">
        <v>36</v>
      </c>
      <c r="B1" s="37"/>
      <c r="C1" s="37"/>
      <c r="D1" s="37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7" t="s">
        <v>51</v>
      </c>
      <c r="B1" s="37"/>
      <c r="C1" s="37"/>
      <c r="D1" s="37"/>
      <c r="E1" s="37"/>
    </row>
    <row r="3" spans="1:6" x14ac:dyDescent="0.25">
      <c r="A3" s="39" t="s">
        <v>49</v>
      </c>
      <c r="B3" s="40"/>
      <c r="C3" s="41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7" t="s">
        <v>52</v>
      </c>
      <c r="B12" s="37"/>
      <c r="C12" s="37"/>
      <c r="D12" s="37"/>
      <c r="E12" s="37"/>
    </row>
    <row r="14" spans="1:6" x14ac:dyDescent="0.25">
      <c r="A14" s="39" t="s">
        <v>49</v>
      </c>
      <c r="B14" s="40"/>
      <c r="C14" s="41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9" t="s">
        <v>51</v>
      </c>
      <c r="B33" s="40"/>
      <c r="C33" s="40"/>
      <c r="D33" s="40"/>
      <c r="E33" s="41"/>
    </row>
    <row r="35" spans="1:6" x14ac:dyDescent="0.25">
      <c r="A35" s="37" t="s">
        <v>53</v>
      </c>
      <c r="B35" s="37"/>
      <c r="C35" s="37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4" sqref="C4"/>
    </sheetView>
  </sheetViews>
  <sheetFormatPr baseColWidth="10"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7.5703125" customWidth="1"/>
    <col min="5" max="5" width="22.140625" customWidth="1"/>
    <col min="6" max="6" width="26.5703125" customWidth="1"/>
  </cols>
  <sheetData>
    <row r="1" spans="1:6" x14ac:dyDescent="0.25">
      <c r="A1" s="37" t="s">
        <v>54</v>
      </c>
      <c r="B1" s="37"/>
      <c r="C1" s="37"/>
      <c r="D1" s="37"/>
    </row>
    <row r="2" spans="1:6" x14ac:dyDescent="0.25">
      <c r="A2" s="27" t="s">
        <v>84</v>
      </c>
    </row>
    <row r="3" spans="1:6" x14ac:dyDescent="0.25">
      <c r="A3" s="13"/>
      <c r="B3" s="11" t="s">
        <v>58</v>
      </c>
      <c r="C3" s="3" t="s">
        <v>86</v>
      </c>
      <c r="D3" s="28" t="s">
        <v>59</v>
      </c>
      <c r="E3" s="31" t="s">
        <v>85</v>
      </c>
      <c r="F3" s="13" t="s">
        <v>14</v>
      </c>
    </row>
    <row r="4" spans="1:6" x14ac:dyDescent="0.25">
      <c r="A4" s="11" t="s">
        <v>56</v>
      </c>
      <c r="B4" s="11">
        <v>9180</v>
      </c>
      <c r="C4" s="32">
        <f>3500/9.05</f>
        <v>386.74033149171265</v>
      </c>
      <c r="D4" s="26">
        <f>C4/100*25</f>
        <v>96.685082872928163</v>
      </c>
      <c r="E4" s="33">
        <f>C4-D4</f>
        <v>290.0552486187845</v>
      </c>
      <c r="F4" s="34">
        <f>C4</f>
        <v>386.74033149171265</v>
      </c>
    </row>
    <row r="5" spans="1:6" ht="15.75" thickBot="1" x14ac:dyDescent="0.3">
      <c r="A5" s="11" t="s">
        <v>55</v>
      </c>
      <c r="B5" s="11">
        <v>8235</v>
      </c>
      <c r="C5" s="3"/>
      <c r="D5" s="29">
        <f>C5/100*25</f>
        <v>0</v>
      </c>
      <c r="E5">
        <f>C5-D5</f>
        <v>0</v>
      </c>
      <c r="F5" s="14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0">
        <f>SUM(D4:D5)</f>
        <v>96.685082872928163</v>
      </c>
      <c r="F6" s="9">
        <f>SUM(F4:F5)</f>
        <v>386.74033149171265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Camilla Grønås</cp:lastModifiedBy>
  <cp:lastPrinted>2016-10-31T14:22:46Z</cp:lastPrinted>
  <dcterms:created xsi:type="dcterms:W3CDTF">2016-01-22T10:09:20Z</dcterms:created>
  <dcterms:modified xsi:type="dcterms:W3CDTF">2016-10-31T14:22:52Z</dcterms:modified>
</cp:coreProperties>
</file>