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mon01\Fakultet-HF\Alle-HF\Administrasjon\Økonomi\Prosjekt\PR-10506 Toddler Wellbeeing\2018\Rapport 28.02.2018\"/>
    </mc:Choice>
  </mc:AlternateContent>
  <bookViews>
    <workbookView xWindow="360" yWindow="135" windowWidth="13395" windowHeight="6975" tabRatio="756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62913"/>
</workbook>
</file>

<file path=xl/calcChain.xml><?xml version="1.0" encoding="utf-8"?>
<calcChain xmlns="http://schemas.openxmlformats.org/spreadsheetml/2006/main">
  <c r="C4" i="7" l="1"/>
  <c r="C40" i="1"/>
  <c r="F4" i="7"/>
  <c r="D4" i="7"/>
  <c r="E4" i="7" s="1"/>
  <c r="D40" i="1" s="1"/>
  <c r="F6" i="7"/>
  <c r="E5" i="7"/>
  <c r="D5" i="7"/>
  <c r="F5" i="7" s="1"/>
  <c r="D6" i="7" l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E40" i="1"/>
  <c r="D15" i="1" s="1"/>
  <c r="E15" i="1" s="1"/>
  <c r="E4" i="5" l="1"/>
  <c r="E20" i="5"/>
  <c r="D35" i="1" s="1"/>
  <c r="E35" i="1" s="1"/>
  <c r="D33" i="1"/>
  <c r="E33" i="1" s="1"/>
  <c r="E15" i="5"/>
  <c r="D34" i="1" s="1"/>
  <c r="E34" i="1" s="1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21" i="6"/>
  <c r="E42" i="6"/>
  <c r="D25" i="6" l="1"/>
  <c r="D36" i="1"/>
  <c r="E36" i="1" s="1"/>
  <c r="D59" i="6"/>
  <c r="D39" i="1"/>
  <c r="E39" i="1" s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<sst xmlns="http://schemas.openxmlformats.org/spreadsheetml/2006/main" count="201" uniqueCount="89">
  <si>
    <t>ToWe Project Management Costs (1.1)</t>
  </si>
  <si>
    <t>ToWe - 2015-1-UK01-KA201-013431</t>
  </si>
  <si>
    <t xml:space="preserve">Reporting period:    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</si>
  <si>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</si>
  <si>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</si>
  <si>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</si>
  <si>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</si>
  <si>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</si>
  <si>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</si>
  <si>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</si>
  <si>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</si>
  <si>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</si>
  <si>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</si>
  <si>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</si>
  <si>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</si>
  <si>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</si>
  <si>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</si>
  <si>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</si>
  <si>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</si>
  <si>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</si>
  <si>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</si>
  <si>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</si>
  <si>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</si>
  <si>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</si>
  <si>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</si>
  <si>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</si>
  <si>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</si>
  <si>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</si>
  <si>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</si>
  <si>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</si>
  <si>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</si>
  <si>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</si>
  <si>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</si>
  <si>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</si>
  <si>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</si>
  <si>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</si>
  <si>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</si>
  <si>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</si>
  <si>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</si>
  <si>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</si>
  <si>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</si>
  <si>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</si>
  <si>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</si>
  <si>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</si>
  <si>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</si>
  <si>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</si>
  <si>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</si>
  <si>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</si>
  <si>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</si>
  <si>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</si>
  <si>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</si>
  <si>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</si>
  <si>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</si>
  <si>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</si>
  <si>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</si>
  <si>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</si>
  <si>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</si>
  <si>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</si>
  <si>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</si>
  <si>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</si>
  <si>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</si>
  <si>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</si>
  <si>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</si>
  <si>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</si>
  <si>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</si>
  <si>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</si>
  <si>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</si>
  <si>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</si>
  <si>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</si>
  <si>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</si>
  <si>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</si>
  <si>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</si>
  <si>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</si>
  <si>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</si>
  <si>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</si>
  <si>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</si>
  <si>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</si>
  <si>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</si>
  <si>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</si>
  <si>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</si>
  <si>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</si>
  <si>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</si>
  <si>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</si>
  <si>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</si>
  <si>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</si>
  <si>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September 2017 - Februar 2018</t>
  </si>
  <si>
    <t>Monika Röthle</t>
  </si>
  <si>
    <t>Expenditure</t>
  </si>
  <si>
    <t>Total EU Grant Claiming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</si>
</sst>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2" xfId="0" applyBorder="1" applyAlignment="1"/>
    <xf numFmtId="9" fontId="0" fillId="0" borderId="3" xfId="0" applyNumberFormat="1" applyBorder="1" applyAlignment="1"/>
    <xf numFmtId="0" fontId="0" fillId="0" borderId="13" xfId="0" applyFill="1" applyBorder="1"/>
    <xf numFmtId="3" fontId="0" fillId="0" borderId="1" xfId="0" applyNumberFormat="1" applyBorder="1"/>
    <xf numFmtId="1" fontId="0" fillId="0" borderId="3" xfId="0" applyNumberFormat="1" applyBorder="1" applyAlignment="1"/>
    <xf numFmtId="3" fontId="0" fillId="0" borderId="0" xfId="0" applyNumberFormat="1"/>
    <xf numFmtId="3" fontId="0" fillId="0" borderId="2" xfId="0" applyNumberFormat="1" applyBorder="1" applyAlignment="1"/>
    <xf numFmtId="1" fontId="0" fillId="0" borderId="14" xfId="0" applyNumberFormat="1" applyBorder="1" applyAlignment="1"/>
    <xf numFmtId="1" fontId="0" fillId="0" borderId="15" xfId="0" applyNumberFormat="1" applyBorder="1" applyAlignment="1"/>
    <xf numFmtId="1" fontId="0" fillId="0" borderId="5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J34" sqref="J34"/>
    </sheetView>
  </sheetViews>
  <sheetFormatPr baseColWidth="10"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37" t="s">
        <v>1</v>
      </c>
      <c r="B1" s="37"/>
      <c r="C1" s="37"/>
      <c r="D1" s="37"/>
    </row>
    <row r="3" spans="1:5" x14ac:dyDescent="0.25">
      <c r="A3" s="11" t="s">
        <v>3</v>
      </c>
      <c r="B3" s="38" t="s">
        <v>56</v>
      </c>
      <c r="C3" s="38"/>
      <c r="D3" s="38"/>
    </row>
    <row r="4" spans="1:5" x14ac:dyDescent="0.25">
      <c r="A4" s="11" t="s">
        <v>2</v>
      </c>
      <c r="B4" s="38" t="s">
        <v>85</v>
      </c>
      <c r="C4" s="38"/>
      <c r="D4" s="38"/>
    </row>
    <row r="6" spans="1:5" x14ac:dyDescent="0.25">
      <c r="A6" s="10" t="s">
        <v>10</v>
      </c>
    </row>
    <row r="8" spans="1:5" x14ac:dyDescent="0.25">
      <c r="A8" s="11" t="s">
        <v>4</v>
      </c>
      <c r="B8" s="3" t="s">
        <v>11</v>
      </c>
      <c r="C8" s="11" t="s">
        <v>12</v>
      </c>
      <c r="D8" s="13" t="s">
        <v>13</v>
      </c>
      <c r="E8" s="11" t="s">
        <v>14</v>
      </c>
    </row>
    <row r="9" spans="1:5" x14ac:dyDescent="0.25">
      <c r="A9" s="2" t="s">
        <v>5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 x14ac:dyDescent="0.25">
      <c r="A10" s="2" t="s">
        <v>6</v>
      </c>
      <c r="B10" s="3">
        <v>575</v>
      </c>
      <c r="C10" s="13">
        <f>C21+C22+C23+C24</f>
        <v>0</v>
      </c>
      <c r="D10" s="13">
        <f>D21+D22+D23+D24</f>
        <v>0</v>
      </c>
      <c r="E10" s="11">
        <f t="shared" si="0"/>
        <v>0</v>
      </c>
    </row>
    <row r="11" spans="1:5" x14ac:dyDescent="0.25">
      <c r="A11" s="11" t="s">
        <v>7</v>
      </c>
      <c r="B11" s="3">
        <v>241</v>
      </c>
      <c r="C11" s="13">
        <v>0</v>
      </c>
      <c r="D11" s="13">
        <f>E25+E26+E27+E28+E29+E30+E31</f>
        <v>2169</v>
      </c>
      <c r="E11" s="11">
        <f t="shared" si="0"/>
        <v>2169</v>
      </c>
    </row>
    <row r="12" spans="1:5" x14ac:dyDescent="0.25">
      <c r="A12" s="11" t="s">
        <v>8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64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63</v>
      </c>
      <c r="B14" s="3">
        <v>500</v>
      </c>
      <c r="C14" s="13">
        <f>C37+C39</f>
        <v>0</v>
      </c>
      <c r="D14" s="13">
        <f>E37+E39</f>
        <v>0</v>
      </c>
      <c r="E14" s="11">
        <f t="shared" si="0"/>
        <v>0</v>
      </c>
    </row>
    <row r="15" spans="1:5" ht="15.75" thickBot="1" x14ac:dyDescent="0.3">
      <c r="A15" s="11" t="s">
        <v>9</v>
      </c>
      <c r="B15" s="3"/>
      <c r="C15" s="13">
        <f>C40</f>
        <v>2095.89651</v>
      </c>
      <c r="D15" s="13">
        <f>E40</f>
        <v>1571.9223824999999</v>
      </c>
      <c r="E15" s="15">
        <f t="shared" si="0"/>
        <v>1571.9223824999999</v>
      </c>
    </row>
    <row r="16" spans="1:5" ht="15.75" thickTop="1" x14ac:dyDescent="0.25">
      <c r="E16" s="21">
        <f>SUM(E9:E15)</f>
        <v>5240.9223824999999</v>
      </c>
    </row>
    <row r="19" spans="1:5" x14ac:dyDescent="0.25">
      <c r="A19" s="11" t="s">
        <v>4</v>
      </c>
      <c r="B19" s="3" t="s">
        <v>11</v>
      </c>
      <c r="C19" s="11" t="s">
        <v>12</v>
      </c>
      <c r="D19" s="11" t="s">
        <v>13</v>
      </c>
      <c r="E19" s="11" t="s">
        <v>14</v>
      </c>
    </row>
    <row r="20" spans="1:5" x14ac:dyDescent="0.25">
      <c r="A20" s="6" t="s">
        <v>5</v>
      </c>
      <c r="B20" s="3">
        <v>250</v>
      </c>
      <c r="C20" s="13"/>
      <c r="D20" s="13">
        <f>'Project Management'!E4</f>
        <v>1500</v>
      </c>
      <c r="E20" s="11">
        <f t="shared" ref="E20:E40" si="1">D20</f>
        <v>1500</v>
      </c>
    </row>
    <row r="21" spans="1:5" x14ac:dyDescent="0.25">
      <c r="A21" s="13" t="s">
        <v>72</v>
      </c>
      <c r="B21" s="3">
        <v>575</v>
      </c>
      <c r="C21" s="13">
        <f>'Transnational Meetings'!C6</f>
        <v>0</v>
      </c>
      <c r="D21" s="13">
        <f>'Transnational Meetings'!E6:E6</f>
        <v>0</v>
      </c>
      <c r="E21" s="11">
        <f t="shared" si="1"/>
        <v>0</v>
      </c>
    </row>
    <row r="22" spans="1:5" x14ac:dyDescent="0.25">
      <c r="A22" s="11" t="s">
        <v>73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74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75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66</v>
      </c>
      <c r="B25" s="3">
        <v>241</v>
      </c>
      <c r="C25" s="13"/>
      <c r="D25" s="13">
        <f>'Intellectual Outputs'!D10:D10</f>
        <v>0</v>
      </c>
      <c r="E25" s="11">
        <f t="shared" si="1"/>
        <v>0</v>
      </c>
    </row>
    <row r="26" spans="1:5" x14ac:dyDescent="0.25">
      <c r="A26" s="11" t="s">
        <v>65</v>
      </c>
      <c r="B26" s="20">
        <v>241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67</v>
      </c>
      <c r="B27" s="20">
        <v>241</v>
      </c>
      <c r="C27" s="11"/>
      <c r="D27" s="13">
        <f>'Intellectual Outputs'!D28:D28</f>
        <v>0</v>
      </c>
      <c r="E27" s="11">
        <f t="shared" si="1"/>
        <v>0</v>
      </c>
    </row>
    <row r="28" spans="1:5" x14ac:dyDescent="0.25">
      <c r="A28" s="6" t="s">
        <v>68</v>
      </c>
      <c r="B28" s="20">
        <v>241</v>
      </c>
      <c r="C28" s="13"/>
      <c r="D28" s="13">
        <f>'Intellectual Outputs'!D37:D37</f>
        <v>2048.5</v>
      </c>
      <c r="E28" s="11">
        <f t="shared" si="1"/>
        <v>2048.5</v>
      </c>
    </row>
    <row r="29" spans="1:5" x14ac:dyDescent="0.25">
      <c r="A29" s="6" t="s">
        <v>69</v>
      </c>
      <c r="B29" s="3">
        <v>241</v>
      </c>
      <c r="C29" s="13"/>
      <c r="D29" s="13">
        <f>'Intellectual Outputs'!D46:D46</f>
        <v>0</v>
      </c>
      <c r="E29" s="11">
        <f t="shared" si="1"/>
        <v>0</v>
      </c>
    </row>
    <row r="30" spans="1:5" x14ac:dyDescent="0.25">
      <c r="A30" s="6" t="s">
        <v>70</v>
      </c>
      <c r="B30" s="3">
        <v>241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71</v>
      </c>
      <c r="B31" s="3">
        <v>241</v>
      </c>
      <c r="C31" s="13"/>
      <c r="D31" s="13">
        <f>'Intellectual Outputs'!D64:D64</f>
        <v>120.5</v>
      </c>
      <c r="E31" s="11">
        <f t="shared" si="1"/>
        <v>120.5</v>
      </c>
    </row>
    <row r="32" spans="1:5" x14ac:dyDescent="0.25">
      <c r="A32" s="13" t="s">
        <v>78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79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80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81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76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77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82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83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11">
        <f t="shared" si="1"/>
        <v>0</v>
      </c>
    </row>
    <row r="40" spans="1:5" x14ac:dyDescent="0.25">
      <c r="A40" s="13" t="s">
        <v>9</v>
      </c>
      <c r="B40" s="3"/>
      <c r="C40" s="33">
        <f>'Exceptional Costs'!C4</f>
        <v>2095.89651</v>
      </c>
      <c r="D40" s="33">
        <f>'Exceptional Costs'!E4</f>
        <v>1571.9223824999999</v>
      </c>
      <c r="E40" s="11">
        <f t="shared" si="1"/>
        <v>1571.9223824999999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8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3" spans="1:8" x14ac:dyDescent="0.25">
      <c r="A3" s="38" t="s">
        <v>5</v>
      </c>
      <c r="B3" s="38"/>
      <c r="C3" s="38" t="s">
        <v>17</v>
      </c>
      <c r="D3" s="38"/>
      <c r="E3" s="3" t="s">
        <v>16</v>
      </c>
    </row>
    <row r="4" spans="1:8" x14ac:dyDescent="0.25">
      <c r="A4" s="3" t="s">
        <v>15</v>
      </c>
      <c r="B4" s="3">
        <v>250</v>
      </c>
      <c r="C4" s="38">
        <v>6</v>
      </c>
      <c r="D4" s="38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E5" sqref="E5"/>
    </sheetView>
  </sheetViews>
  <sheetFormatPr baseColWidth="10" defaultColWidth="9.140625" defaultRowHeight="15" x14ac:dyDescent="0.25"/>
  <cols>
    <col min="1" max="1" width="7.285156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37" t="s">
        <v>18</v>
      </c>
      <c r="B1" s="37"/>
      <c r="C1" s="37"/>
      <c r="D1" s="37"/>
      <c r="E1" s="37"/>
    </row>
    <row r="2" spans="1:7" x14ac:dyDescent="0.25">
      <c r="A2" t="s">
        <v>19</v>
      </c>
    </row>
    <row r="3" spans="1:7" x14ac:dyDescent="0.25">
      <c r="A3" s="11" t="s">
        <v>23</v>
      </c>
      <c r="B3" s="3" t="s">
        <v>11</v>
      </c>
      <c r="C3" s="11" t="s">
        <v>12</v>
      </c>
      <c r="D3" s="11" t="s">
        <v>13</v>
      </c>
      <c r="E3" s="11" t="s">
        <v>14</v>
      </c>
    </row>
    <row r="4" spans="1:7" x14ac:dyDescent="0.25">
      <c r="A4" s="11"/>
      <c r="B4" s="3">
        <v>575</v>
      </c>
      <c r="C4" s="11"/>
      <c r="D4" s="11"/>
      <c r="E4" s="11">
        <v>0</v>
      </c>
    </row>
    <row r="5" spans="1:7" ht="15.75" thickBot="1" x14ac:dyDescent="0.3">
      <c r="A5" s="11"/>
      <c r="B5" s="3">
        <v>575</v>
      </c>
      <c r="C5" s="11"/>
      <c r="D5" s="11"/>
      <c r="E5" s="15">
        <v>0</v>
      </c>
    </row>
    <row r="6" spans="1:7" ht="16.5" thickTop="1" thickBot="1" x14ac:dyDescent="0.3">
      <c r="A6" s="11"/>
      <c r="B6" s="3"/>
      <c r="C6" s="3">
        <f>SUM(C4:C5)</f>
        <v>0</v>
      </c>
      <c r="D6" s="3">
        <f>SUM(D4:D5)</f>
        <v>0</v>
      </c>
      <c r="E6" s="16">
        <f>SUM(E4:E5)</f>
        <v>0</v>
      </c>
    </row>
    <row r="7" spans="1:7" ht="15.75" thickTop="1" x14ac:dyDescent="0.25"/>
    <row r="8" spans="1:7" x14ac:dyDescent="0.25">
      <c r="A8" t="s">
        <v>20</v>
      </c>
    </row>
    <row r="9" spans="1:7" x14ac:dyDescent="0.25">
      <c r="A9" s="11" t="s">
        <v>23</v>
      </c>
      <c r="B9" s="3" t="s">
        <v>11</v>
      </c>
      <c r="C9" s="11" t="s">
        <v>12</v>
      </c>
      <c r="D9" s="11" t="s">
        <v>13</v>
      </c>
      <c r="E9" s="11" t="s">
        <v>14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21</v>
      </c>
    </row>
    <row r="15" spans="1:7" x14ac:dyDescent="0.25">
      <c r="A15" s="11" t="s">
        <v>23</v>
      </c>
      <c r="B15" s="3" t="s">
        <v>11</v>
      </c>
      <c r="C15" s="11" t="s">
        <v>12</v>
      </c>
      <c r="D15" s="11" t="s">
        <v>13</v>
      </c>
      <c r="E15" s="11" t="s">
        <v>14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22</v>
      </c>
    </row>
    <row r="21" spans="1:5" x14ac:dyDescent="0.25">
      <c r="A21" s="11" t="s">
        <v>23</v>
      </c>
      <c r="B21" s="3" t="s">
        <v>11</v>
      </c>
      <c r="C21" s="11" t="s">
        <v>12</v>
      </c>
      <c r="D21" s="11" t="s">
        <v>13</v>
      </c>
      <c r="E21" s="11" t="s">
        <v>14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2" workbookViewId="0">
      <selection activeCell="C73" sqref="C73"/>
    </sheetView>
  </sheetViews>
  <sheetFormatPr baseColWidth="10"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37" t="s">
        <v>24</v>
      </c>
      <c r="B1" s="37"/>
      <c r="C1" s="37"/>
      <c r="D1" s="37"/>
    </row>
    <row r="3" spans="1:4" x14ac:dyDescent="0.25">
      <c r="A3" t="s">
        <v>25</v>
      </c>
    </row>
    <row r="4" spans="1:4" x14ac:dyDescent="0.25">
      <c r="A4" s="11" t="s">
        <v>26</v>
      </c>
      <c r="B4" s="3" t="s">
        <v>11</v>
      </c>
      <c r="C4" s="11" t="s">
        <v>27</v>
      </c>
      <c r="D4" s="11" t="s">
        <v>14</v>
      </c>
    </row>
    <row r="5" spans="1:4" x14ac:dyDescent="0.25">
      <c r="A5" s="11"/>
      <c r="B5" s="3">
        <v>241</v>
      </c>
      <c r="C5" s="11">
        <v>0</v>
      </c>
      <c r="D5" s="11">
        <f>B5*C5</f>
        <v>0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0</v>
      </c>
    </row>
    <row r="11" spans="1:4" ht="15.75" thickTop="1" x14ac:dyDescent="0.25"/>
    <row r="12" spans="1:4" x14ac:dyDescent="0.25">
      <c r="A12" t="s">
        <v>28</v>
      </c>
    </row>
    <row r="13" spans="1:4" x14ac:dyDescent="0.25">
      <c r="A13" s="11" t="s">
        <v>26</v>
      </c>
      <c r="B13" s="3" t="s">
        <v>11</v>
      </c>
      <c r="C13" s="11" t="s">
        <v>27</v>
      </c>
      <c r="D13" s="11" t="s">
        <v>14</v>
      </c>
    </row>
    <row r="14" spans="1:4" x14ac:dyDescent="0.25">
      <c r="A14" s="11"/>
      <c r="B14" s="3">
        <v>241</v>
      </c>
      <c r="C14" s="11">
        <v>0</v>
      </c>
      <c r="D14" s="11">
        <f>B14*C14</f>
        <v>0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29</v>
      </c>
    </row>
    <row r="22" spans="1:4" x14ac:dyDescent="0.25">
      <c r="A22" s="11" t="s">
        <v>26</v>
      </c>
      <c r="B22" s="3" t="s">
        <v>11</v>
      </c>
      <c r="C22" s="11" t="s">
        <v>27</v>
      </c>
      <c r="D22" s="11" t="s">
        <v>14</v>
      </c>
    </row>
    <row r="23" spans="1:4" x14ac:dyDescent="0.25">
      <c r="A23" s="11"/>
      <c r="B23" s="3">
        <v>241</v>
      </c>
      <c r="C23" s="11">
        <v>0</v>
      </c>
      <c r="D23" s="11">
        <f>B23*C23</f>
        <v>0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0</v>
      </c>
    </row>
    <row r="29" spans="1:4" ht="15.75" thickTop="1" x14ac:dyDescent="0.25"/>
    <row r="30" spans="1:4" x14ac:dyDescent="0.25">
      <c r="A30" t="s">
        <v>30</v>
      </c>
    </row>
    <row r="31" spans="1:4" x14ac:dyDescent="0.25">
      <c r="A31" s="11" t="s">
        <v>26</v>
      </c>
      <c r="B31" s="3" t="s">
        <v>11</v>
      </c>
      <c r="C31" s="11" t="s">
        <v>27</v>
      </c>
      <c r="D31" s="11" t="s">
        <v>14</v>
      </c>
    </row>
    <row r="32" spans="1:4" x14ac:dyDescent="0.25">
      <c r="A32" s="11" t="s">
        <v>86</v>
      </c>
      <c r="B32" s="3">
        <v>241</v>
      </c>
      <c r="C32" s="11">
        <v>8.5</v>
      </c>
      <c r="D32" s="11">
        <f>B32*C32</f>
        <v>2048.5</v>
      </c>
    </row>
    <row r="33" spans="1:4" x14ac:dyDescent="0.25">
      <c r="A33" s="11"/>
      <c r="B33" s="3">
        <v>241</v>
      </c>
      <c r="C33" s="11">
        <v>0</v>
      </c>
      <c r="D33" s="11">
        <f>B33*C33</f>
        <v>0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2048.5</v>
      </c>
    </row>
    <row r="38" spans="1:4" ht="15.75" thickTop="1" x14ac:dyDescent="0.25"/>
    <row r="39" spans="1:4" x14ac:dyDescent="0.25">
      <c r="A39" t="s">
        <v>31</v>
      </c>
    </row>
    <row r="40" spans="1:4" x14ac:dyDescent="0.25">
      <c r="A40" s="11" t="s">
        <v>26</v>
      </c>
      <c r="B40" s="3" t="s">
        <v>11</v>
      </c>
      <c r="C40" s="11" t="s">
        <v>27</v>
      </c>
      <c r="D40" s="11" t="s">
        <v>14</v>
      </c>
    </row>
    <row r="41" spans="1:4" x14ac:dyDescent="0.25">
      <c r="A41" s="11"/>
      <c r="B41" s="3">
        <v>241</v>
      </c>
      <c r="C41" s="11">
        <v>0</v>
      </c>
      <c r="D41" s="11">
        <f>B41*C41</f>
        <v>0</v>
      </c>
    </row>
    <row r="42" spans="1:4" x14ac:dyDescent="0.25">
      <c r="A42" s="11"/>
      <c r="B42" s="3">
        <v>241</v>
      </c>
      <c r="C42" s="11">
        <v>0</v>
      </c>
      <c r="D42" s="11">
        <f>B42*C42</f>
        <v>0</v>
      </c>
    </row>
    <row r="43" spans="1:4" x14ac:dyDescent="0.25">
      <c r="A43" s="11"/>
      <c r="B43" s="3">
        <v>241</v>
      </c>
      <c r="C43" s="11">
        <v>0</v>
      </c>
      <c r="D43" s="11">
        <f>B43*C43</f>
        <v>0</v>
      </c>
    </row>
    <row r="44" spans="1:4" x14ac:dyDescent="0.25">
      <c r="A44" s="11"/>
      <c r="B44" s="3">
        <v>241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0</v>
      </c>
    </row>
    <row r="47" spans="1:4" ht="15.75" thickTop="1" x14ac:dyDescent="0.25"/>
    <row r="48" spans="1:4" x14ac:dyDescent="0.25">
      <c r="A48" t="s">
        <v>32</v>
      </c>
    </row>
    <row r="49" spans="1:4" x14ac:dyDescent="0.25">
      <c r="A49" s="11" t="s">
        <v>26</v>
      </c>
      <c r="B49" s="3" t="s">
        <v>11</v>
      </c>
      <c r="C49" s="11" t="s">
        <v>27</v>
      </c>
      <c r="D49" s="11" t="s">
        <v>14</v>
      </c>
    </row>
    <row r="50" spans="1:4" x14ac:dyDescent="0.25">
      <c r="A50" s="11"/>
      <c r="B50" s="3">
        <v>241</v>
      </c>
      <c r="C50" s="11">
        <v>0</v>
      </c>
      <c r="D50" s="11">
        <f>B50*C50</f>
        <v>0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0</v>
      </c>
    </row>
    <row r="56" spans="1:4" ht="15.75" thickTop="1" x14ac:dyDescent="0.25"/>
    <row r="57" spans="1:4" x14ac:dyDescent="0.25">
      <c r="A57" t="s">
        <v>33</v>
      </c>
    </row>
    <row r="58" spans="1:4" x14ac:dyDescent="0.25">
      <c r="A58" s="11" t="s">
        <v>26</v>
      </c>
      <c r="B58" s="3" t="s">
        <v>11</v>
      </c>
      <c r="C58" s="11" t="s">
        <v>27</v>
      </c>
      <c r="D58" s="11" t="s">
        <v>14</v>
      </c>
    </row>
    <row r="59" spans="1:4" x14ac:dyDescent="0.25">
      <c r="A59" s="11" t="s">
        <v>86</v>
      </c>
      <c r="B59" s="3">
        <v>241</v>
      </c>
      <c r="C59" s="11">
        <v>0.5</v>
      </c>
      <c r="D59" s="11">
        <f>B59*C59</f>
        <v>120.5</v>
      </c>
    </row>
    <row r="60" spans="1:4" x14ac:dyDescent="0.25">
      <c r="A60" s="11"/>
      <c r="B60" s="3">
        <v>241</v>
      </c>
      <c r="C60" s="11">
        <v>0</v>
      </c>
      <c r="D60" s="11">
        <f>B60*C60</f>
        <v>0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120.5</v>
      </c>
    </row>
    <row r="65" spans="1:1" ht="15.75" thickTop="1" x14ac:dyDescent="0.25"/>
    <row r="66" spans="1:1" x14ac:dyDescent="0.25">
      <c r="A66" s="3" t="s">
        <v>35</v>
      </c>
    </row>
    <row r="67" spans="1:1" x14ac:dyDescent="0.25">
      <c r="A67" s="3" t="s">
        <v>25</v>
      </c>
    </row>
    <row r="68" spans="1:1" x14ac:dyDescent="0.25">
      <c r="A68" s="3" t="s">
        <v>28</v>
      </c>
    </row>
    <row r="69" spans="1:1" x14ac:dyDescent="0.25">
      <c r="A69" s="3" t="s">
        <v>29</v>
      </c>
    </row>
    <row r="70" spans="1:1" x14ac:dyDescent="0.25">
      <c r="A70" s="3" t="s">
        <v>30</v>
      </c>
    </row>
    <row r="71" spans="1:1" x14ac:dyDescent="0.25">
      <c r="A71" s="3" t="s">
        <v>31</v>
      </c>
    </row>
    <row r="72" spans="1:1" x14ac:dyDescent="0.25">
      <c r="A72" s="3" t="s">
        <v>32</v>
      </c>
    </row>
    <row r="73" spans="1:1" x14ac:dyDescent="0.25">
      <c r="A73" s="3" t="s">
        <v>33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B1" workbookViewId="0">
      <selection activeCell="G20" sqref="G20"/>
    </sheetView>
  </sheetViews>
  <sheetFormatPr baseColWidth="10"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37" t="s">
        <v>36</v>
      </c>
      <c r="B1" s="37"/>
      <c r="C1" s="37"/>
      <c r="D1" s="37"/>
    </row>
    <row r="3" spans="1:10" x14ac:dyDescent="0.25">
      <c r="A3" s="11" t="s">
        <v>38</v>
      </c>
      <c r="B3" s="3" t="s">
        <v>11</v>
      </c>
      <c r="C3" s="11" t="s">
        <v>39</v>
      </c>
      <c r="D3" s="11" t="s">
        <v>45</v>
      </c>
      <c r="E3" s="3" t="s">
        <v>16</v>
      </c>
      <c r="F3" s="2" t="s">
        <v>11</v>
      </c>
      <c r="G3" s="4" t="s">
        <v>40</v>
      </c>
      <c r="H3" s="2" t="s">
        <v>46</v>
      </c>
      <c r="I3" s="3" t="s">
        <v>16</v>
      </c>
      <c r="J3" s="11" t="s">
        <v>14</v>
      </c>
    </row>
    <row r="4" spans="1:10" x14ac:dyDescent="0.25">
      <c r="A4" s="11" t="s">
        <v>37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41</v>
      </c>
      <c r="B8" s="3" t="s">
        <v>11</v>
      </c>
      <c r="C8" s="11" t="s">
        <v>40</v>
      </c>
      <c r="D8" s="11" t="s">
        <v>46</v>
      </c>
      <c r="E8" s="11" t="s">
        <v>14</v>
      </c>
      <c r="F8" s="17"/>
    </row>
    <row r="9" spans="1:10" x14ac:dyDescent="0.25">
      <c r="A9" s="11" t="s">
        <v>42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43</v>
      </c>
      <c r="B13" s="3" t="s">
        <v>11</v>
      </c>
      <c r="C13" s="11" t="s">
        <v>40</v>
      </c>
      <c r="D13" s="11" t="s">
        <v>46</v>
      </c>
      <c r="E13" s="11" t="s">
        <v>14</v>
      </c>
    </row>
    <row r="14" spans="1:10" x14ac:dyDescent="0.25">
      <c r="A14" s="11" t="s">
        <v>44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47</v>
      </c>
      <c r="B18" s="3" t="s">
        <v>11</v>
      </c>
      <c r="C18" s="11" t="s">
        <v>40</v>
      </c>
      <c r="D18" s="13" t="s">
        <v>46</v>
      </c>
      <c r="E18" s="11" t="s">
        <v>14</v>
      </c>
    </row>
    <row r="19" spans="1:5" x14ac:dyDescent="0.25">
      <c r="A19" s="11" t="s">
        <v>57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A6" sqref="A6"/>
    </sheetView>
  </sheetViews>
  <sheetFormatPr baseColWidth="10"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37" t="s">
        <v>51</v>
      </c>
      <c r="B1" s="37"/>
      <c r="C1" s="37"/>
      <c r="D1" s="37"/>
      <c r="E1" s="37"/>
    </row>
    <row r="3" spans="1:6" x14ac:dyDescent="0.25">
      <c r="A3" s="39" t="s">
        <v>49</v>
      </c>
      <c r="B3" s="40"/>
      <c r="C3" s="41"/>
    </row>
    <row r="4" spans="1:6" x14ac:dyDescent="0.25">
      <c r="A4" s="11" t="s">
        <v>50</v>
      </c>
      <c r="B4" s="3" t="s">
        <v>11</v>
      </c>
      <c r="C4" s="13" t="s">
        <v>12</v>
      </c>
      <c r="D4" s="13" t="s">
        <v>13</v>
      </c>
      <c r="E4" s="19" t="s">
        <v>14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37" t="s">
        <v>52</v>
      </c>
      <c r="B12" s="37"/>
      <c r="C12" s="37"/>
      <c r="D12" s="37"/>
      <c r="E12" s="37"/>
    </row>
    <row r="14" spans="1:6" x14ac:dyDescent="0.25">
      <c r="A14" s="39" t="s">
        <v>49</v>
      </c>
      <c r="B14" s="40"/>
      <c r="C14" s="41"/>
    </row>
    <row r="15" spans="1:6" x14ac:dyDescent="0.25">
      <c r="A15" s="2" t="s">
        <v>50</v>
      </c>
      <c r="B15" s="3" t="s">
        <v>11</v>
      </c>
      <c r="C15" s="4" t="s">
        <v>12</v>
      </c>
      <c r="D15" s="2" t="s">
        <v>13</v>
      </c>
      <c r="E15" s="13" t="s">
        <v>27</v>
      </c>
      <c r="F15" s="19" t="s">
        <v>14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49</v>
      </c>
      <c r="B23" s="24"/>
      <c r="C23" s="24" t="s">
        <v>12</v>
      </c>
      <c r="D23" s="3" t="s">
        <v>34</v>
      </c>
    </row>
    <row r="24" spans="1:6" x14ac:dyDescent="0.25">
      <c r="A24" s="24" t="s">
        <v>60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61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39" t="s">
        <v>51</v>
      </c>
      <c r="B33" s="40"/>
      <c r="C33" s="40"/>
      <c r="D33" s="40"/>
      <c r="E33" s="41"/>
    </row>
    <row r="35" spans="1:6" x14ac:dyDescent="0.25">
      <c r="A35" s="37" t="s">
        <v>53</v>
      </c>
      <c r="B35" s="37"/>
      <c r="C35" s="37"/>
    </row>
    <row r="36" spans="1:6" x14ac:dyDescent="0.25">
      <c r="A36" s="11" t="s">
        <v>50</v>
      </c>
      <c r="B36" s="3" t="s">
        <v>11</v>
      </c>
      <c r="C36" s="11" t="s">
        <v>12</v>
      </c>
      <c r="D36" s="13" t="s">
        <v>13</v>
      </c>
      <c r="E36" s="19" t="s">
        <v>14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52</v>
      </c>
      <c r="B45" s="1"/>
      <c r="C45" s="1"/>
      <c r="D45" s="1"/>
      <c r="E45" s="1"/>
    </row>
    <row r="47" spans="1:6" x14ac:dyDescent="0.25">
      <c r="A47" s="1" t="s">
        <v>53</v>
      </c>
      <c r="B47" s="1"/>
      <c r="C47" s="1"/>
    </row>
    <row r="48" spans="1:6" x14ac:dyDescent="0.25">
      <c r="A48" s="2" t="s">
        <v>50</v>
      </c>
      <c r="B48" s="3" t="s">
        <v>11</v>
      </c>
      <c r="C48" s="4" t="s">
        <v>12</v>
      </c>
      <c r="D48" s="2" t="s">
        <v>13</v>
      </c>
      <c r="E48" s="13" t="s">
        <v>27</v>
      </c>
      <c r="F48" s="19" t="s">
        <v>14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53</v>
      </c>
      <c r="B57" s="24"/>
      <c r="C57" s="25" t="s">
        <v>12</v>
      </c>
      <c r="D57" s="3" t="s">
        <v>16</v>
      </c>
    </row>
    <row r="58" spans="1:6" x14ac:dyDescent="0.25">
      <c r="A58" s="24" t="s">
        <v>60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61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48</v>
      </c>
    </row>
    <row r="64" spans="1:6" x14ac:dyDescent="0.25">
      <c r="A64" s="3" t="s">
        <v>62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5" sqref="C5"/>
    </sheetView>
  </sheetViews>
  <sheetFormatPr baseColWidth="10" defaultColWidth="9.140625" defaultRowHeight="15" x14ac:dyDescent="0.25"/>
  <cols>
    <col min="1" max="1" width="22.85546875" bestFit="1" customWidth="1"/>
    <col min="2" max="2" width="6" bestFit="1" customWidth="1"/>
    <col min="3" max="4" width="16.42578125" bestFit="1" customWidth="1"/>
    <col min="5" max="5" width="21.85546875" bestFit="1" customWidth="1"/>
  </cols>
  <sheetData>
    <row r="1" spans="1:6" x14ac:dyDescent="0.25">
      <c r="A1" s="37" t="s">
        <v>54</v>
      </c>
      <c r="B1" s="37"/>
      <c r="C1" s="37"/>
      <c r="D1" s="37"/>
    </row>
    <row r="2" spans="1:6" x14ac:dyDescent="0.25">
      <c r="A2" s="26" t="s">
        <v>84</v>
      </c>
    </row>
    <row r="3" spans="1:6" x14ac:dyDescent="0.25">
      <c r="A3" s="13"/>
      <c r="B3" s="11" t="s">
        <v>58</v>
      </c>
      <c r="C3" s="3" t="s">
        <v>87</v>
      </c>
      <c r="D3" s="28" t="s">
        <v>59</v>
      </c>
      <c r="E3" s="29" t="s">
        <v>88</v>
      </c>
      <c r="F3" s="27" t="s">
        <v>14</v>
      </c>
    </row>
    <row r="4" spans="1:6" x14ac:dyDescent="0.25">
      <c r="A4" s="11" t="s">
        <v>56</v>
      </c>
      <c r="B4" s="11">
        <v>9180</v>
      </c>
      <c r="C4" s="30">
        <f>20043*0.10457</f>
        <v>2095.89651</v>
      </c>
      <c r="D4" s="31">
        <f>C4*0.25</f>
        <v>523.97412750000001</v>
      </c>
      <c r="E4" s="32">
        <f>C4-D4</f>
        <v>1571.9223824999999</v>
      </c>
      <c r="F4" s="33">
        <f>C4</f>
        <v>2095.89651</v>
      </c>
    </row>
    <row r="5" spans="1:6" ht="15.75" thickBot="1" x14ac:dyDescent="0.3">
      <c r="A5" s="11" t="s">
        <v>55</v>
      </c>
      <c r="B5" s="11">
        <v>8235</v>
      </c>
      <c r="C5" s="3"/>
      <c r="D5" s="34">
        <f>C5/100*25</f>
        <v>0</v>
      </c>
      <c r="E5">
        <f>C5</f>
        <v>0</v>
      </c>
      <c r="F5" s="14">
        <f>C5+D5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35">
        <f>SUM(D4:D5)</f>
        <v>523.97412750000001</v>
      </c>
      <c r="F6" s="36">
        <f>SUM(F4:F5)</f>
        <v>2095.89651</v>
      </c>
    </row>
    <row r="7" spans="1:6" ht="15.75" thickTop="1" x14ac:dyDescent="0.25"/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Iselin Sæbø Bringedal</cp:lastModifiedBy>
  <dcterms:created xsi:type="dcterms:W3CDTF">2016-01-22T10:09:20Z</dcterms:created>
  <dcterms:modified xsi:type="dcterms:W3CDTF">2018-02-27T14:14:27Z</dcterms:modified>
</cp:coreProperties>
</file>