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70" windowHeight="1170" tabRatio="756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25725"/>
</workbook>
</file>

<file path=xl/calcChain.xml><?xml version="1.0" encoding="utf-8"?>
<calcChain xmlns="http://schemas.openxmlformats.org/spreadsheetml/2006/main">
  <c r="F5" i="7"/>
  <c r="D5" l="1"/>
  <c r="E5" s="1"/>
  <c r="E40" i="1" s="1"/>
  <c r="E4" i="7"/>
  <c r="D4"/>
  <c r="D6" l="1"/>
  <c r="F4"/>
  <c r="F6" s="1"/>
  <c r="D6" i="3" l="1"/>
  <c r="D12"/>
  <c r="D18"/>
  <c r="D24"/>
  <c r="E23"/>
  <c r="E22"/>
  <c r="E17"/>
  <c r="E16"/>
  <c r="E10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l="1"/>
  <c r="D15"/>
  <c r="E15" s="1"/>
  <c r="E4" i="5" l="1"/>
  <c r="E20"/>
  <c r="D35" i="1" s="1"/>
  <c r="E35" s="1"/>
  <c r="D33"/>
  <c r="E33" s="1"/>
  <c r="E15" i="5"/>
  <c r="D34" i="1" s="1"/>
  <c r="E34" s="1"/>
  <c r="B6" i="7"/>
  <c r="C54" i="6"/>
  <c r="C38" i="1" s="1"/>
  <c r="C42" i="6"/>
  <c r="C21"/>
  <c r="C10"/>
  <c r="F20"/>
  <c r="F19"/>
  <c r="F18"/>
  <c r="F17"/>
  <c r="F16"/>
  <c r="F53"/>
  <c r="F52"/>
  <c r="F51"/>
  <c r="F50"/>
  <c r="F49"/>
  <c r="E41"/>
  <c r="E40"/>
  <c r="E39"/>
  <c r="E38"/>
  <c r="E37"/>
  <c r="E9"/>
  <c r="E8"/>
  <c r="E7"/>
  <c r="E6"/>
  <c r="E5"/>
  <c r="C36" i="1" l="1"/>
  <c r="C13" s="1"/>
  <c r="C24" i="6"/>
  <c r="C37" i="1"/>
  <c r="C14" s="1"/>
  <c r="C25" i="6"/>
  <c r="C26" s="1"/>
  <c r="F54"/>
  <c r="J4" i="5"/>
  <c r="I5" s="1"/>
  <c r="D32" i="1" s="1"/>
  <c r="E32" s="1"/>
  <c r="D12" s="1"/>
  <c r="E12" s="1"/>
  <c r="E10" i="6"/>
  <c r="D24" s="1"/>
  <c r="F21"/>
  <c r="E42"/>
  <c r="D25" l="1"/>
  <c r="D36" i="1"/>
  <c r="E36" s="1"/>
  <c r="D59" i="6"/>
  <c r="D39" i="1"/>
  <c r="E39" s="1"/>
  <c r="D26" i="6"/>
  <c r="D37" i="1" s="1"/>
  <c r="E37" s="1"/>
  <c r="D38"/>
  <c r="E38" s="1"/>
  <c r="D13" s="1"/>
  <c r="E13" s="1"/>
  <c r="D58" i="6"/>
  <c r="D60" s="1"/>
  <c r="D63" i="4"/>
  <c r="D62"/>
  <c r="D61"/>
  <c r="D60"/>
  <c r="D59"/>
  <c r="D54"/>
  <c r="D53"/>
  <c r="D52"/>
  <c r="D51"/>
  <c r="D50"/>
  <c r="D45"/>
  <c r="D44"/>
  <c r="D43"/>
  <c r="D42"/>
  <c r="D41"/>
  <c r="D36"/>
  <c r="D35"/>
  <c r="D34"/>
  <c r="D33"/>
  <c r="D32"/>
  <c r="D27"/>
  <c r="D26"/>
  <c r="D25"/>
  <c r="D24"/>
  <c r="D23"/>
  <c r="D18"/>
  <c r="D17"/>
  <c r="D16"/>
  <c r="D15"/>
  <c r="D14"/>
  <c r="D14" i="1" l="1"/>
  <c r="E14" s="1"/>
  <c r="D28" i="4"/>
  <c r="D27" i="1" s="1"/>
  <c r="E27" s="1"/>
  <c r="D37" i="4"/>
  <c r="D64"/>
  <c r="D55"/>
  <c r="D46"/>
  <c r="D19"/>
  <c r="D9"/>
  <c r="D8"/>
  <c r="D7"/>
  <c r="D6"/>
  <c r="D5"/>
  <c r="E4" i="2"/>
  <c r="D20" i="1" s="1"/>
  <c r="E24" i="3"/>
  <c r="D24" i="1" s="1"/>
  <c r="E24" s="1"/>
  <c r="E12" i="3"/>
  <c r="D22" i="1" s="1"/>
  <c r="E22" s="1"/>
  <c r="E18" i="3"/>
  <c r="D23" i="1" s="1"/>
  <c r="E23" s="1"/>
  <c r="E6" i="3"/>
  <c r="D21" i="1" s="1"/>
  <c r="E20" l="1"/>
  <c r="D9"/>
  <c r="E9" s="1"/>
  <c r="D10" i="4"/>
  <c r="D25" i="1" s="1"/>
  <c r="E25" s="1"/>
  <c r="D30"/>
  <c r="E30" s="1"/>
  <c r="D31"/>
  <c r="E31" s="1"/>
  <c r="D29"/>
  <c r="E29" s="1"/>
  <c r="D28"/>
  <c r="E28" s="1"/>
  <c r="D26"/>
  <c r="E26" s="1"/>
  <c r="E21"/>
  <c r="D10"/>
  <c r="E10" s="1"/>
  <c r="D11" l="1"/>
  <c r="E11" s="1"/>
  <c r="E16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<sst xmlns="http://schemas.openxmlformats.org/spreadsheetml/2006/main" count="212" uniqueCount="93">
  <si>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</si>
  <si>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</si>
  <si>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</si>
  <si>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</si>
  <si>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</si>
  <si>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</si>
  <si>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</si>
  <si>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</si>
  <si>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</si>
  <si>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</si>
  <si>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</si>
  <si>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</si>
  <si>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</si>
  <si>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</si>
  <si>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</si>
  <si>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</si>
  <si>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</si>
  <si>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</si>
  <si>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</si>
  <si>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</si>
  <si>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</si>
  <si>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</si>
  <si>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</si>
  <si>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</si>
  <si>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</si>
  <si>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</si>
  <si>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</si>
  <si>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</si>
  <si>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</si>
  <si>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</si>
  <si>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</si>
  <si>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</si>
  <si>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</si>
  <si>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</si>
  <si>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</si>
  <si>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</si>
  <si>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</si>
  <si>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</si>
  <si>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</si>
  <si>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</si>
  <si>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</si>
  <si>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</si>
  <si>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</si>
  <si>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</si>
  <si>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</si>
  <si>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</si>
  <si>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</si>
  <si>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</si>
  <si>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</si>
  <si>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</si>
  <si>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</si>
  <si>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</si>
  <si>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</si>
  <si>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</si>
  <si>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</si>
  <si>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</si>
  <si>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</si>
  <si>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</si>
  <si>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</si>
  <si>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</si>
  <si>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</si>
  <si>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</si>
  <si>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</si>
  <si>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</si>
  <si>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</si>
  <si>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</si>
  <si>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</si>
  <si>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</si>
  <si>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</si>
  <si>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</si>
  <si>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</si>
  <si>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</si>
  <si>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</si>
  <si>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</si>
  <si>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</si>
  <si>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</si>
  <si>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</si>
  <si>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</si>
  <si>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</si>
  <si>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</si>
  <si>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</si>
  <si>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</si>
  <si>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</si>
  <si>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</si>
  <si>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</si>
  <si>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</si>
  <si>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</si>
  <si>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Mireia Miralpeix</t>
  </si>
  <si>
    <t>Mª Jose Riella Barragan</t>
  </si>
  <si>
    <t>Mª Àngels Domènech Pou</t>
  </si>
  <si>
    <t>ESCOLA BRESSOL MAS BALMANYA, SUARA</t>
  </si>
  <si>
    <t xml:space="preserve">Mireia </t>
  </si>
  <si>
    <t>March - August 2018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</si>
</sst>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3" fontId="0" fillId="0" borderId="4" xfId="0" applyNumberFormat="1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I8" sqref="I8"/>
    </sheetView>
  </sheetViews>
  <sheetFormatPr baseColWidth="10" defaultColWidth="9.140625" defaultRowHeight="1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>
      <c r="A1" s="40" t="s">
        <v>1</v>
      </c>
      <c r="B1" s="40"/>
      <c r="C1" s="40"/>
      <c r="D1" s="40"/>
    </row>
    <row r="3" spans="1:5">
      <c r="A3" s="11" t="s">
        <v>3</v>
      </c>
      <c r="B3" s="41" t="s">
        <v>90</v>
      </c>
      <c r="C3" s="41"/>
      <c r="D3" s="41"/>
    </row>
    <row r="4" spans="1:5">
      <c r="A4" s="11" t="s">
        <v>2</v>
      </c>
      <c r="B4" s="41" t="s">
        <v>92</v>
      </c>
      <c r="C4" s="41"/>
      <c r="D4" s="41"/>
    </row>
    <row r="6" spans="1:5">
      <c r="A6" s="10" t="s">
        <v>10</v>
      </c>
    </row>
    <row r="8" spans="1: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>
      <c r="A9" s="2" t="s">
        <v>5</v>
      </c>
      <c r="B9" s="3">
        <v>250</v>
      </c>
      <c r="C9" s="13">
        <v>0</v>
      </c>
      <c r="D9" s="13">
        <f>D20</f>
        <v>1500</v>
      </c>
      <c r="E9" s="11">
        <f t="shared" ref="E9:E15" si="0">D9</f>
        <v>1500</v>
      </c>
    </row>
    <row r="10" spans="1:5">
      <c r="A10" s="2" t="s">
        <v>6</v>
      </c>
      <c r="B10" s="3">
        <v>575</v>
      </c>
      <c r="C10" s="13">
        <f>C21+C22+C23+C24</f>
        <v>882.64</v>
      </c>
      <c r="D10" s="13">
        <f>D21+D22+D23+D24</f>
        <v>575</v>
      </c>
      <c r="E10" s="11">
        <f t="shared" si="0"/>
        <v>575</v>
      </c>
    </row>
    <row r="11" spans="1:5">
      <c r="A11" s="11" t="s">
        <v>7</v>
      </c>
      <c r="B11" s="3">
        <v>137</v>
      </c>
      <c r="C11" s="13">
        <v>0</v>
      </c>
      <c r="D11" s="13">
        <f>E25+E26+E27+E28+E29+E30+E31</f>
        <v>2360.0533332783871</v>
      </c>
      <c r="E11" s="11">
        <f t="shared" si="0"/>
        <v>2360.0533332783871</v>
      </c>
    </row>
    <row r="12" spans="1: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>
      <c r="E16" s="21">
        <f>SUM(E9:E15)</f>
        <v>4435.0533332783871</v>
      </c>
    </row>
    <row r="19" spans="1: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>
      <c r="A20" s="6" t="s">
        <v>5</v>
      </c>
      <c r="B20" s="3">
        <v>250</v>
      </c>
      <c r="C20" s="13"/>
      <c r="D20" s="13">
        <f>'Project Management'!E4</f>
        <v>1500</v>
      </c>
      <c r="E20" s="11">
        <f t="shared" ref="E20:E39" si="1">D20</f>
        <v>1500</v>
      </c>
    </row>
    <row r="21" spans="1: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>
      <c r="A24" s="11" t="s">
        <v>75</v>
      </c>
      <c r="B24" s="3">
        <v>575</v>
      </c>
      <c r="C24" s="13">
        <f>'Transnational Meetings'!C24</f>
        <v>882.64</v>
      </c>
      <c r="D24" s="13">
        <f>'Transnational Meetings'!E24:E24</f>
        <v>575</v>
      </c>
      <c r="E24" s="11">
        <f t="shared" si="1"/>
        <v>575</v>
      </c>
    </row>
    <row r="25" spans="1:5">
      <c r="A25" s="11" t="s">
        <v>66</v>
      </c>
      <c r="B25" s="3">
        <v>137</v>
      </c>
      <c r="C25" s="13"/>
      <c r="D25" s="13">
        <f>'Intellectual Outputs'!D10:D10</f>
        <v>0</v>
      </c>
      <c r="E25" s="11">
        <f t="shared" si="1"/>
        <v>0</v>
      </c>
    </row>
    <row r="26" spans="1:5">
      <c r="A26" s="11" t="s">
        <v>65</v>
      </c>
      <c r="B26" s="20">
        <v>137</v>
      </c>
      <c r="C26" s="11"/>
      <c r="D26" s="13">
        <f>'Intellectual Outputs'!D19:D19</f>
        <v>0</v>
      </c>
      <c r="E26" s="11">
        <f t="shared" si="1"/>
        <v>0</v>
      </c>
    </row>
    <row r="27" spans="1:5">
      <c r="A27" s="19" t="s">
        <v>67</v>
      </c>
      <c r="B27" s="20">
        <v>137</v>
      </c>
      <c r="C27" s="11"/>
      <c r="D27" s="13">
        <f>'Intellectual Outputs'!D28:D28</f>
        <v>957.17333333332419</v>
      </c>
      <c r="E27" s="11">
        <f t="shared" si="1"/>
        <v>957.17333333332419</v>
      </c>
    </row>
    <row r="28" spans="1:5">
      <c r="A28" s="6" t="s">
        <v>68</v>
      </c>
      <c r="B28" s="20">
        <v>137</v>
      </c>
      <c r="C28" s="13"/>
      <c r="D28" s="13">
        <f>'Intellectual Outputs'!D37:D37</f>
        <v>248.42666665744196</v>
      </c>
      <c r="E28" s="11">
        <f t="shared" si="1"/>
        <v>248.42666665744196</v>
      </c>
    </row>
    <row r="29" spans="1:5">
      <c r="A29" s="6" t="s">
        <v>69</v>
      </c>
      <c r="B29" s="3">
        <v>137</v>
      </c>
      <c r="C29" s="13"/>
      <c r="D29" s="13">
        <f>'Intellectual Outputs'!D46:D46</f>
        <v>358.02666666662094</v>
      </c>
      <c r="E29" s="11">
        <f t="shared" si="1"/>
        <v>358.02666666662094</v>
      </c>
    </row>
    <row r="30" spans="1:5">
      <c r="A30" s="6" t="s">
        <v>70</v>
      </c>
      <c r="B30" s="3">
        <v>137</v>
      </c>
      <c r="C30" s="13"/>
      <c r="D30" s="13">
        <f>'Intellectual Outputs'!D55:D55</f>
        <v>796.42666662099998</v>
      </c>
      <c r="E30" s="11">
        <f t="shared" si="1"/>
        <v>796.42666662099998</v>
      </c>
    </row>
    <row r="31" spans="1:5">
      <c r="A31" s="6" t="s">
        <v>71</v>
      </c>
      <c r="B31" s="3">
        <v>137</v>
      </c>
      <c r="C31" s="13"/>
      <c r="D31" s="13">
        <f>'Intellectual Outputs'!D64:D64</f>
        <v>0</v>
      </c>
      <c r="E31" s="11">
        <f t="shared" si="1"/>
        <v>0</v>
      </c>
    </row>
    <row r="32" spans="1: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>
      <c r="A40" s="13" t="s">
        <v>9</v>
      </c>
      <c r="B40" s="3"/>
      <c r="C40" s="13"/>
      <c r="D40" s="13"/>
      <c r="E40" s="11">
        <f>'Exceptional Costs'!E5</f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I14" sqref="I14"/>
    </sheetView>
  </sheetViews>
  <sheetFormatPr baseColWidth="10" defaultColWidth="9.140625" defaultRowHeight="15"/>
  <sheetData>
    <row r="1" spans="1:8">
      <c r="A1" s="40" t="s">
        <v>0</v>
      </c>
      <c r="B1" s="40"/>
      <c r="C1" s="40"/>
      <c r="D1" s="40"/>
      <c r="E1" s="40"/>
      <c r="F1" s="40"/>
      <c r="G1" s="40"/>
      <c r="H1" s="40"/>
    </row>
    <row r="3" spans="1:8">
      <c r="A3" s="41" t="s">
        <v>5</v>
      </c>
      <c r="B3" s="41"/>
      <c r="C3" s="41" t="s">
        <v>17</v>
      </c>
      <c r="D3" s="41"/>
      <c r="E3" s="3" t="s">
        <v>16</v>
      </c>
    </row>
    <row r="4" spans="1:8">
      <c r="A4" s="3" t="s">
        <v>15</v>
      </c>
      <c r="B4" s="3">
        <v>250</v>
      </c>
      <c r="C4" s="41">
        <v>6</v>
      </c>
      <c r="D4" s="41"/>
      <c r="E4" s="3">
        <f>B4*C4</f>
        <v>1500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topLeftCell="A13" workbookViewId="0">
      <selection activeCell="H23" sqref="H23"/>
    </sheetView>
  </sheetViews>
  <sheetFormatPr baseColWidth="10" defaultColWidth="9.140625" defaultRowHeight="1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>
      <c r="A1" s="40" t="s">
        <v>18</v>
      </c>
      <c r="B1" s="40"/>
      <c r="C1" s="40"/>
      <c r="D1" s="40"/>
      <c r="E1" s="40"/>
    </row>
    <row r="2" spans="1:7">
      <c r="A2" t="s">
        <v>19</v>
      </c>
    </row>
    <row r="3" spans="1:7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>
      <c r="A4" s="11"/>
      <c r="B4" s="3">
        <v>575</v>
      </c>
      <c r="C4" s="11"/>
      <c r="D4" s="11"/>
      <c r="E4" s="11">
        <v>0</v>
      </c>
    </row>
    <row r="5" spans="1:7" ht="15.75" thickBot="1">
      <c r="A5" s="11"/>
      <c r="B5" s="3">
        <v>575</v>
      </c>
      <c r="C5" s="11"/>
      <c r="D5" s="11"/>
      <c r="E5" s="15">
        <v>0</v>
      </c>
    </row>
    <row r="6" spans="1:7" ht="16.5" thickTop="1" thickBot="1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/>
    <row r="8" spans="1:7">
      <c r="A8" t="s">
        <v>20</v>
      </c>
    </row>
    <row r="9" spans="1:7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/>
    <row r="14" spans="1:7">
      <c r="A14" t="s">
        <v>21</v>
      </c>
    </row>
    <row r="15" spans="1:7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/>
    <row r="20" spans="1:5">
      <c r="A20" t="s">
        <v>22</v>
      </c>
    </row>
    <row r="21" spans="1: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>
      <c r="A22" s="37" t="s">
        <v>91</v>
      </c>
      <c r="B22" s="3">
        <v>575</v>
      </c>
      <c r="C22" s="11">
        <v>882.64</v>
      </c>
      <c r="D22" s="37">
        <v>575</v>
      </c>
      <c r="E22" s="11">
        <f>D22</f>
        <v>575</v>
      </c>
    </row>
    <row r="23" spans="1:5" ht="15.75" thickBot="1">
      <c r="A23" s="37"/>
      <c r="B23" s="3">
        <v>575</v>
      </c>
      <c r="C23" s="11"/>
      <c r="D23" s="37"/>
      <c r="E23" s="15">
        <f>D23</f>
        <v>0</v>
      </c>
    </row>
    <row r="24" spans="1:5" ht="16.5" thickTop="1" thickBot="1">
      <c r="A24" s="11"/>
      <c r="B24" s="3"/>
      <c r="C24" s="3">
        <f>SUM(C22:C23)</f>
        <v>882.64</v>
      </c>
      <c r="D24" s="3">
        <f>SUM(D22:D23)</f>
        <v>575</v>
      </c>
      <c r="E24" s="16">
        <f>SUM(E22:E23)</f>
        <v>575</v>
      </c>
    </row>
    <row r="25" spans="1:5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3"/>
  <sheetViews>
    <sheetView tabSelected="1" workbookViewId="0">
      <selection activeCell="G19" sqref="G19"/>
    </sheetView>
  </sheetViews>
  <sheetFormatPr baseColWidth="10" defaultColWidth="9.140625" defaultRowHeight="1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>
      <c r="A1" s="40" t="s">
        <v>24</v>
      </c>
      <c r="B1" s="40"/>
      <c r="C1" s="40"/>
      <c r="D1" s="40"/>
    </row>
    <row r="3" spans="1:4">
      <c r="A3" t="s">
        <v>25</v>
      </c>
    </row>
    <row r="4" spans="1:4">
      <c r="A4" s="11" t="s">
        <v>26</v>
      </c>
      <c r="B4" s="3" t="s">
        <v>11</v>
      </c>
      <c r="C4" s="11" t="s">
        <v>27</v>
      </c>
      <c r="D4" s="11" t="s">
        <v>14</v>
      </c>
    </row>
    <row r="5" spans="1:4">
      <c r="A5" s="38"/>
      <c r="B5" s="3">
        <v>137</v>
      </c>
      <c r="C5" s="11">
        <v>0</v>
      </c>
      <c r="D5" s="11">
        <f>B5*C5</f>
        <v>0</v>
      </c>
    </row>
    <row r="6" spans="1:4">
      <c r="A6" s="38"/>
      <c r="B6" s="3">
        <v>137</v>
      </c>
      <c r="C6" s="11">
        <v>0</v>
      </c>
      <c r="D6" s="11">
        <f>B6*C6</f>
        <v>0</v>
      </c>
    </row>
    <row r="7" spans="1:4">
      <c r="A7" s="38"/>
      <c r="B7" s="3">
        <v>137</v>
      </c>
      <c r="C7" s="11">
        <v>0</v>
      </c>
      <c r="D7" s="11">
        <f>B7*C7</f>
        <v>0</v>
      </c>
    </row>
    <row r="8" spans="1:4">
      <c r="A8" s="11"/>
      <c r="B8" s="3">
        <v>137</v>
      </c>
      <c r="C8" s="11">
        <v>0</v>
      </c>
      <c r="D8" s="11">
        <f>B8*C8</f>
        <v>0</v>
      </c>
    </row>
    <row r="9" spans="1:4" ht="15.75" thickBot="1">
      <c r="A9" s="11"/>
      <c r="B9" s="3">
        <v>137</v>
      </c>
      <c r="C9" s="11">
        <v>0</v>
      </c>
      <c r="D9" s="15">
        <f>B9*C9</f>
        <v>0</v>
      </c>
    </row>
    <row r="10" spans="1:4" ht="16.5" thickTop="1" thickBot="1">
      <c r="A10" s="3"/>
      <c r="B10" s="3"/>
      <c r="C10" s="3"/>
      <c r="D10" s="16">
        <f>SUM(D5:D9)</f>
        <v>0</v>
      </c>
    </row>
    <row r="11" spans="1:4" ht="15.75" thickTop="1"/>
    <row r="12" spans="1:4">
      <c r="A12" t="s">
        <v>28</v>
      </c>
    </row>
    <row r="13" spans="1:4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>
      <c r="A14" s="11"/>
      <c r="B14" s="3">
        <v>137</v>
      </c>
      <c r="C14" s="11">
        <v>0</v>
      </c>
      <c r="D14" s="11">
        <f>B14*C14</f>
        <v>0</v>
      </c>
    </row>
    <row r="15" spans="1:4">
      <c r="A15" s="11"/>
      <c r="B15" s="3">
        <v>137</v>
      </c>
      <c r="C15" s="11">
        <v>0</v>
      </c>
      <c r="D15" s="11">
        <f>B15*C15</f>
        <v>0</v>
      </c>
    </row>
    <row r="16" spans="1:4">
      <c r="A16" s="11"/>
      <c r="B16" s="3">
        <v>137</v>
      </c>
      <c r="C16" s="11">
        <v>0</v>
      </c>
      <c r="D16" s="11">
        <f>B16*C16</f>
        <v>0</v>
      </c>
    </row>
    <row r="17" spans="1:4">
      <c r="A17" s="11"/>
      <c r="B17" s="3">
        <v>137</v>
      </c>
      <c r="C17" s="11">
        <v>0</v>
      </c>
      <c r="D17" s="11">
        <f>B17*C17</f>
        <v>0</v>
      </c>
    </row>
    <row r="18" spans="1:4" ht="15.75" thickBot="1">
      <c r="A18" s="11"/>
      <c r="B18" s="3">
        <v>137</v>
      </c>
      <c r="C18" s="11">
        <v>0</v>
      </c>
      <c r="D18" s="15">
        <f>B18*C18</f>
        <v>0</v>
      </c>
    </row>
    <row r="19" spans="1:4" ht="16.5" thickTop="1" thickBot="1">
      <c r="A19" s="3"/>
      <c r="B19" s="3"/>
      <c r="C19" s="3"/>
      <c r="D19" s="16">
        <f>SUM(D14:D18)</f>
        <v>0</v>
      </c>
    </row>
    <row r="20" spans="1:4" ht="15.75" thickTop="1"/>
    <row r="21" spans="1:4">
      <c r="A21" t="s">
        <v>29</v>
      </c>
    </row>
    <row r="22" spans="1:4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>
      <c r="A23" s="38" t="s">
        <v>87</v>
      </c>
      <c r="B23" s="3">
        <v>137</v>
      </c>
      <c r="C23" s="11">
        <v>3.2</v>
      </c>
      <c r="D23" s="11">
        <f>B23*C23</f>
        <v>438.40000000000003</v>
      </c>
    </row>
    <row r="24" spans="1:4">
      <c r="A24" s="38" t="s">
        <v>88</v>
      </c>
      <c r="B24" s="3">
        <v>137</v>
      </c>
      <c r="C24" s="11">
        <v>1.8933333333333</v>
      </c>
      <c r="D24" s="11">
        <f>B24*C24</f>
        <v>259.38666666666211</v>
      </c>
    </row>
    <row r="25" spans="1:4">
      <c r="A25" s="38" t="s">
        <v>89</v>
      </c>
      <c r="B25" s="3">
        <v>137</v>
      </c>
      <c r="C25" s="39">
        <v>1.8933333333333</v>
      </c>
      <c r="D25" s="11">
        <f>B25*C25</f>
        <v>259.38666666666211</v>
      </c>
    </row>
    <row r="26" spans="1:4">
      <c r="A26" s="11"/>
      <c r="B26" s="3">
        <v>137</v>
      </c>
      <c r="C26" s="11">
        <v>0</v>
      </c>
      <c r="D26" s="11">
        <f>B26*C26</f>
        <v>0</v>
      </c>
    </row>
    <row r="27" spans="1:4" ht="15.75" thickBot="1">
      <c r="A27" s="11"/>
      <c r="B27" s="3">
        <v>137</v>
      </c>
      <c r="C27" s="11">
        <v>0</v>
      </c>
      <c r="D27" s="15">
        <f>B27*C27</f>
        <v>0</v>
      </c>
    </row>
    <row r="28" spans="1:4" ht="16.5" thickTop="1" thickBot="1">
      <c r="A28" s="3"/>
      <c r="B28" s="3"/>
      <c r="C28" s="3"/>
      <c r="D28" s="16">
        <f>SUM(D23:D27)</f>
        <v>957.17333333332419</v>
      </c>
    </row>
    <row r="29" spans="1:4" ht="15.75" thickTop="1"/>
    <row r="30" spans="1:4">
      <c r="A30" t="s">
        <v>30</v>
      </c>
    </row>
    <row r="31" spans="1:4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>
      <c r="A32" s="38" t="s">
        <v>87</v>
      </c>
      <c r="B32" s="3">
        <v>137</v>
      </c>
      <c r="C32" s="11">
        <v>0.42666666660000002</v>
      </c>
      <c r="D32" s="11">
        <f>B32*C32</f>
        <v>58.453333324200003</v>
      </c>
    </row>
    <row r="33" spans="1:4">
      <c r="A33" s="38" t="s">
        <v>88</v>
      </c>
      <c r="B33" s="3">
        <v>137</v>
      </c>
      <c r="C33" s="11">
        <v>0.69333333333299996</v>
      </c>
      <c r="D33" s="11">
        <f>B33*C33</f>
        <v>94.986666666620991</v>
      </c>
    </row>
    <row r="34" spans="1:4">
      <c r="A34" s="38" t="s">
        <v>89</v>
      </c>
      <c r="B34" s="3">
        <v>137</v>
      </c>
      <c r="C34" s="39">
        <v>0.69333333333299996</v>
      </c>
      <c r="D34" s="11">
        <f>B34*C34</f>
        <v>94.986666666620991</v>
      </c>
    </row>
    <row r="35" spans="1:4">
      <c r="A35" s="11"/>
      <c r="B35" s="3">
        <v>137</v>
      </c>
      <c r="C35" s="11">
        <v>0</v>
      </c>
      <c r="D35" s="11">
        <f>B35*C35</f>
        <v>0</v>
      </c>
    </row>
    <row r="36" spans="1:4" ht="15.75" thickBot="1">
      <c r="A36" s="11"/>
      <c r="B36" s="3">
        <v>137</v>
      </c>
      <c r="C36" s="11">
        <v>0</v>
      </c>
      <c r="D36" s="15">
        <f>B36*C36</f>
        <v>0</v>
      </c>
    </row>
    <row r="37" spans="1:4" ht="16.5" thickTop="1" thickBot="1">
      <c r="A37" s="3"/>
      <c r="B37" s="3"/>
      <c r="C37" s="3"/>
      <c r="D37" s="16">
        <f>SUM(D32:D36)</f>
        <v>248.42666665744196</v>
      </c>
    </row>
    <row r="38" spans="1:4" ht="15.75" thickTop="1"/>
    <row r="39" spans="1:4">
      <c r="A39" t="s">
        <v>31</v>
      </c>
    </row>
    <row r="40" spans="1:4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>
      <c r="A41" s="38" t="s">
        <v>87</v>
      </c>
      <c r="B41" s="3">
        <v>137</v>
      </c>
      <c r="C41" s="39">
        <v>0.69333333333299996</v>
      </c>
      <c r="D41" s="11">
        <f>B41*C41</f>
        <v>94.986666666620991</v>
      </c>
    </row>
    <row r="42" spans="1:4">
      <c r="A42" s="38" t="s">
        <v>88</v>
      </c>
      <c r="B42" s="3">
        <v>137</v>
      </c>
      <c r="C42" s="11">
        <v>0.96</v>
      </c>
      <c r="D42" s="11">
        <f>B42*C42</f>
        <v>131.51999999999998</v>
      </c>
    </row>
    <row r="43" spans="1:4">
      <c r="A43" s="38" t="s">
        <v>89</v>
      </c>
      <c r="B43" s="3">
        <v>137</v>
      </c>
      <c r="C43" s="39">
        <v>0.96</v>
      </c>
      <c r="D43" s="11">
        <f>B43*C43</f>
        <v>131.51999999999998</v>
      </c>
    </row>
    <row r="44" spans="1:4">
      <c r="A44" s="11"/>
      <c r="B44" s="3">
        <v>137</v>
      </c>
      <c r="C44" s="11">
        <v>0</v>
      </c>
      <c r="D44" s="11">
        <f>B44*C44</f>
        <v>0</v>
      </c>
    </row>
    <row r="45" spans="1:4" ht="15.75" thickBot="1">
      <c r="A45" s="11"/>
      <c r="B45" s="3">
        <v>137</v>
      </c>
      <c r="C45" s="11">
        <v>0</v>
      </c>
      <c r="D45" s="15">
        <f>B45*C45</f>
        <v>0</v>
      </c>
    </row>
    <row r="46" spans="1:4" ht="16.5" thickTop="1" thickBot="1">
      <c r="A46" s="3"/>
      <c r="B46" s="3"/>
      <c r="C46" s="3"/>
      <c r="D46" s="16">
        <f>SUM(D41:D45)</f>
        <v>358.02666666662094</v>
      </c>
    </row>
    <row r="47" spans="1:4" ht="15.75" thickTop="1"/>
    <row r="48" spans="1:4">
      <c r="A48" t="s">
        <v>32</v>
      </c>
    </row>
    <row r="49" spans="1:4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>
      <c r="A50" s="38" t="s">
        <v>87</v>
      </c>
      <c r="B50" s="3">
        <v>137</v>
      </c>
      <c r="C50" s="11">
        <v>2.2933333330000001</v>
      </c>
      <c r="D50" s="11">
        <f>B50*C50</f>
        <v>314.18666662100003</v>
      </c>
    </row>
    <row r="51" spans="1:4">
      <c r="A51" s="38" t="s">
        <v>88</v>
      </c>
      <c r="B51" s="3">
        <v>137</v>
      </c>
      <c r="C51" s="11">
        <v>1.76</v>
      </c>
      <c r="D51" s="11">
        <f>B51*C51</f>
        <v>241.12</v>
      </c>
    </row>
    <row r="52" spans="1:4">
      <c r="A52" s="38" t="s">
        <v>89</v>
      </c>
      <c r="B52" s="3">
        <v>137</v>
      </c>
      <c r="C52" s="39">
        <v>1.76</v>
      </c>
      <c r="D52" s="11">
        <f>B52*C52</f>
        <v>241.12</v>
      </c>
    </row>
    <row r="53" spans="1:4">
      <c r="A53" s="11"/>
      <c r="B53" s="3">
        <v>137</v>
      </c>
      <c r="C53" s="11">
        <v>0</v>
      </c>
      <c r="D53" s="11">
        <f>B53*C53</f>
        <v>0</v>
      </c>
    </row>
    <row r="54" spans="1:4" ht="15.75" thickBot="1">
      <c r="A54" s="11"/>
      <c r="B54" s="3">
        <v>137</v>
      </c>
      <c r="C54" s="11">
        <v>0</v>
      </c>
      <c r="D54" s="15">
        <f>B54*C54</f>
        <v>0</v>
      </c>
    </row>
    <row r="55" spans="1:4" ht="16.5" thickTop="1" thickBot="1">
      <c r="A55" s="3"/>
      <c r="B55" s="3"/>
      <c r="C55" s="3"/>
      <c r="D55" s="16">
        <f>SUM(D50:D54)</f>
        <v>796.42666662099998</v>
      </c>
    </row>
    <row r="56" spans="1:4" ht="15.75" thickTop="1"/>
    <row r="57" spans="1:4">
      <c r="A57" t="s">
        <v>33</v>
      </c>
    </row>
    <row r="58" spans="1:4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>
      <c r="A59" s="11"/>
      <c r="B59" s="3">
        <v>137</v>
      </c>
      <c r="C59" s="11">
        <v>0</v>
      </c>
      <c r="D59" s="11">
        <f>B59*C59</f>
        <v>0</v>
      </c>
    </row>
    <row r="60" spans="1:4">
      <c r="A60" s="11"/>
      <c r="B60" s="3">
        <v>137</v>
      </c>
      <c r="C60" s="11">
        <v>0</v>
      </c>
      <c r="D60" s="11">
        <f>B60*C60</f>
        <v>0</v>
      </c>
    </row>
    <row r="61" spans="1:4">
      <c r="A61" s="11"/>
      <c r="B61" s="3">
        <v>137</v>
      </c>
      <c r="C61" s="11">
        <v>0</v>
      </c>
      <c r="D61" s="11">
        <f>B61*C61</f>
        <v>0</v>
      </c>
    </row>
    <row r="62" spans="1:4">
      <c r="A62" s="11"/>
      <c r="B62" s="3">
        <v>137</v>
      </c>
      <c r="C62" s="11">
        <v>0</v>
      </c>
      <c r="D62" s="11">
        <f>B62*C62</f>
        <v>0</v>
      </c>
    </row>
    <row r="63" spans="1:4" ht="15.75" thickBot="1">
      <c r="A63" s="11"/>
      <c r="B63" s="3">
        <v>137</v>
      </c>
      <c r="C63" s="11">
        <v>0</v>
      </c>
      <c r="D63" s="15">
        <f>B63*C63</f>
        <v>0</v>
      </c>
    </row>
    <row r="64" spans="1:4" ht="16.5" thickTop="1" thickBot="1">
      <c r="A64" s="3"/>
      <c r="B64" s="3"/>
      <c r="C64" s="3"/>
      <c r="D64" s="16">
        <f>SUM(D59:D63)</f>
        <v>0</v>
      </c>
    </row>
    <row r="65" spans="1:1" ht="15.75" thickTop="1"/>
    <row r="66" spans="1:1">
      <c r="A66" s="3" t="s">
        <v>35</v>
      </c>
    </row>
    <row r="67" spans="1:1">
      <c r="A67" s="3" t="s">
        <v>25</v>
      </c>
    </row>
    <row r="68" spans="1:1">
      <c r="A68" s="3" t="s">
        <v>28</v>
      </c>
    </row>
    <row r="69" spans="1:1">
      <c r="A69" s="3" t="s">
        <v>29</v>
      </c>
    </row>
    <row r="70" spans="1:1">
      <c r="A70" s="3" t="s">
        <v>30</v>
      </c>
    </row>
    <row r="71" spans="1:1">
      <c r="A71" s="3" t="s">
        <v>31</v>
      </c>
    </row>
    <row r="72" spans="1:1">
      <c r="A72" s="3" t="s">
        <v>32</v>
      </c>
    </row>
    <row r="73" spans="1:1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topLeftCell="B1" workbookViewId="0">
      <selection activeCell="G20" sqref="G20"/>
    </sheetView>
  </sheetViews>
  <sheetFormatPr baseColWidth="10" defaultColWidth="9.140625" defaultRowHeight="1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>
      <c r="A1" s="40" t="s">
        <v>36</v>
      </c>
      <c r="B1" s="40"/>
      <c r="C1" s="40"/>
      <c r="D1" s="40"/>
    </row>
    <row r="3" spans="1:10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>
      <c r="A10" s="3"/>
      <c r="B10" s="3"/>
      <c r="C10" s="3"/>
      <c r="D10" s="5"/>
      <c r="E10" s="11">
        <v>0</v>
      </c>
      <c r="F10" s="17"/>
    </row>
    <row r="13" spans="1:10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>
      <c r="A15" s="3"/>
      <c r="B15" s="3"/>
      <c r="C15" s="3"/>
      <c r="D15" s="5"/>
      <c r="E15" s="11">
        <f>SUM(E14)</f>
        <v>0</v>
      </c>
    </row>
    <row r="18" spans="1: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5"/>
  <sheetViews>
    <sheetView topLeftCell="A36" workbookViewId="0">
      <selection activeCell="A6" sqref="A6"/>
    </sheetView>
  </sheetViews>
  <sheetFormatPr baseColWidth="10" defaultColWidth="9.140625" defaultRowHeight="1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>
      <c r="A1" s="40" t="s">
        <v>51</v>
      </c>
      <c r="B1" s="40"/>
      <c r="C1" s="40"/>
      <c r="D1" s="40"/>
      <c r="E1" s="40"/>
    </row>
    <row r="3" spans="1:6">
      <c r="A3" s="42" t="s">
        <v>49</v>
      </c>
      <c r="B3" s="43"/>
      <c r="C3" s="44"/>
    </row>
    <row r="4" spans="1:6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>
      <c r="A10" s="3"/>
      <c r="B10" s="3"/>
      <c r="C10" s="13">
        <f>SUM(C5:C9)</f>
        <v>0</v>
      </c>
      <c r="D10" s="5"/>
      <c r="E10" s="21">
        <f>SUM(E5:E9)</f>
        <v>0</v>
      </c>
    </row>
    <row r="12" spans="1:6">
      <c r="A12" s="40" t="s">
        <v>52</v>
      </c>
      <c r="B12" s="40"/>
      <c r="C12" s="40"/>
      <c r="D12" s="40"/>
      <c r="E12" s="40"/>
    </row>
    <row r="14" spans="1:6">
      <c r="A14" s="42" t="s">
        <v>49</v>
      </c>
      <c r="B14" s="43"/>
      <c r="C14" s="44"/>
    </row>
    <row r="15" spans="1:6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>
      <c r="A23" s="25" t="s">
        <v>49</v>
      </c>
      <c r="B23" s="24"/>
      <c r="C23" s="24" t="s">
        <v>12</v>
      </c>
      <c r="D23" s="3" t="s">
        <v>34</v>
      </c>
    </row>
    <row r="24" spans="1:6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>
      <c r="A26" s="3"/>
      <c r="B26" s="3"/>
      <c r="C26" s="3">
        <f>SUM(C24:C25)</f>
        <v>0</v>
      </c>
      <c r="D26" s="8">
        <f>SUM(D24:D25)</f>
        <v>0</v>
      </c>
    </row>
    <row r="27" spans="1:6" ht="15.75" thickTop="1"/>
    <row r="33" spans="1:6">
      <c r="A33" s="42" t="s">
        <v>51</v>
      </c>
      <c r="B33" s="43"/>
      <c r="C33" s="43"/>
      <c r="D33" s="43"/>
      <c r="E33" s="44"/>
    </row>
    <row r="35" spans="1:6">
      <c r="A35" s="40" t="s">
        <v>53</v>
      </c>
      <c r="B35" s="40"/>
      <c r="C35" s="40"/>
    </row>
    <row r="36" spans="1:6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>
      <c r="A37" s="11"/>
      <c r="B37" s="3">
        <v>275</v>
      </c>
      <c r="C37" s="11">
        <v>0</v>
      </c>
      <c r="D37" s="13"/>
      <c r="E37" s="11">
        <f>D37</f>
        <v>0</v>
      </c>
    </row>
    <row r="38" spans="1:6">
      <c r="A38" s="11"/>
      <c r="B38" s="3">
        <v>275</v>
      </c>
      <c r="C38" s="11">
        <v>0</v>
      </c>
      <c r="D38" s="13"/>
      <c r="E38" s="11">
        <f>D38</f>
        <v>0</v>
      </c>
    </row>
    <row r="39" spans="1:6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/>
    <row r="45" spans="1:6">
      <c r="A45" s="1" t="s">
        <v>52</v>
      </c>
      <c r="B45" s="1"/>
      <c r="C45" s="1"/>
      <c r="D45" s="1"/>
      <c r="E45" s="1"/>
    </row>
    <row r="47" spans="1:6">
      <c r="A47" s="1" t="s">
        <v>53</v>
      </c>
      <c r="B47" s="1"/>
      <c r="C47" s="1"/>
    </row>
    <row r="48" spans="1:6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/>
    <row r="57" spans="1:6">
      <c r="A57" s="25" t="s">
        <v>53</v>
      </c>
      <c r="B57" s="24"/>
      <c r="C57" s="25" t="s">
        <v>12</v>
      </c>
      <c r="D57" s="3" t="s">
        <v>16</v>
      </c>
    </row>
    <row r="58" spans="1:6">
      <c r="A58" s="24" t="s">
        <v>60</v>
      </c>
      <c r="B58" s="24"/>
      <c r="C58" s="24">
        <v>0</v>
      </c>
      <c r="D58" s="3">
        <f>E42</f>
        <v>0</v>
      </c>
    </row>
    <row r="59" spans="1:6" ht="15.75" thickBot="1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>
      <c r="A60" s="3"/>
      <c r="B60" s="3"/>
      <c r="C60" s="3">
        <f>SUM(C58:C59)</f>
        <v>0</v>
      </c>
      <c r="D60" s="8">
        <f>SUM(D58:D59)</f>
        <v>0</v>
      </c>
    </row>
    <row r="61" spans="1:6" ht="15.75" thickTop="1"/>
    <row r="62" spans="1:6">
      <c r="A62" s="3"/>
    </row>
    <row r="63" spans="1:6">
      <c r="A63" s="3" t="s">
        <v>48</v>
      </c>
    </row>
    <row r="64" spans="1:6">
      <c r="A64" s="3" t="s">
        <v>62</v>
      </c>
    </row>
    <row r="65" spans="1:1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D12" sqref="D12"/>
    </sheetView>
  </sheetViews>
  <sheetFormatPr baseColWidth="10" defaultColWidth="9.140625" defaultRowHeight="1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19.42578125" customWidth="1"/>
  </cols>
  <sheetData>
    <row r="1" spans="1:6">
      <c r="A1" s="40" t="s">
        <v>54</v>
      </c>
      <c r="B1" s="40"/>
      <c r="C1" s="40"/>
      <c r="D1" s="40"/>
    </row>
    <row r="2" spans="1:6">
      <c r="A2" s="28" t="s">
        <v>84</v>
      </c>
    </row>
    <row r="3" spans="1:6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6">
      <c r="A4" s="11" t="s">
        <v>56</v>
      </c>
      <c r="B4" s="11">
        <v>9180</v>
      </c>
      <c r="C4" s="31"/>
      <c r="D4" s="27">
        <f>C4/100*25</f>
        <v>0</v>
      </c>
      <c r="E4" s="32">
        <f>C4</f>
        <v>0</v>
      </c>
      <c r="F4" s="33">
        <f>C4+D4</f>
        <v>0</v>
      </c>
    </row>
    <row r="5" spans="1:6" ht="15.75" thickBot="1">
      <c r="A5" s="11" t="s">
        <v>55</v>
      </c>
      <c r="B5" s="11">
        <v>8235</v>
      </c>
      <c r="C5" s="31"/>
      <c r="D5" s="34">
        <f>C5/100*25</f>
        <v>0</v>
      </c>
      <c r="E5" s="32">
        <f>C5-D5</f>
        <v>0</v>
      </c>
      <c r="F5" s="36">
        <f>C5</f>
        <v>0</v>
      </c>
    </row>
    <row r="6" spans="1:6" ht="16.5" thickTop="1" thickBot="1">
      <c r="A6" s="3"/>
      <c r="B6" s="11">
        <f>SUM(B4:B5)</f>
        <v>17415</v>
      </c>
      <c r="C6" s="3"/>
      <c r="D6" s="35">
        <f>SUM(D4:D5)</f>
        <v>0</v>
      </c>
      <c r="F6" s="9">
        <f>SUM(F4:F5)</f>
        <v>0</v>
      </c>
    </row>
    <row r="7" spans="1:6" ht="15.75" thickTop="1"/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805374-f679-4bea-b560-86732449bdb7">PDWYFNVMJVKN-6-1748189</_dlc_DocId>
    <_dlc_DocIdUrl xmlns="8a805374-f679-4bea-b560-86732449bdb7">
      <Url>https://sharepoint.suara.coop/_layouts/15/DocIdRedir.aspx?ID=PDWYFNVMJVKN-6-1748189</Url>
      <Description>PDWYFNVMJVKN-6-1748189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F6865C1A02094EB25439420B1A4D2D" ma:contentTypeVersion="0" ma:contentTypeDescription="Crear nuevo documento." ma:contentTypeScope="" ma:versionID="b008afa6fe53e14512ef51c779d3f1ce">
  <xsd:schema xmlns:xsd="http://www.w3.org/2001/XMLSchema" xmlns:xs="http://www.w3.org/2001/XMLSchema" xmlns:p="http://schemas.microsoft.com/office/2006/metadata/properties" xmlns:ns2="8a805374-f679-4bea-b560-86732449bdb7" targetNamespace="http://schemas.microsoft.com/office/2006/metadata/properties" ma:root="true" ma:fieldsID="f22f035cb450b33ee2c9c7711a7375e2" ns2:_="">
    <xsd:import namespace="8a805374-f679-4bea-b560-86732449bd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5374-f679-4bea-b560-86732449bd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61E5F6-E993-4F2C-BE63-9530D98912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1897DA-8B7A-4515-B224-D0747DAECBF7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8a805374-f679-4bea-b560-86732449bdb7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5EFB3D-09F5-434D-976F-147CE02B8C6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77ADEB4-9A17-4AAE-9354-749010920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05374-f679-4bea-b560-86732449b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suara</cp:lastModifiedBy>
  <dcterms:created xsi:type="dcterms:W3CDTF">2016-01-22T10:09:20Z</dcterms:created>
  <dcterms:modified xsi:type="dcterms:W3CDTF">2018-09-04T05:59:04Z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3c5cc156-3688-470f-b497-851b7989fe76</vt:lpwstr>
  </property>
  <property fmtid="{D5CDD505-2E9C-101B-9397-08002B2CF9AE}" pid="3" name="ContentTypeId">
    <vt:lpwstr>0x01010074F6865C1A02094EB25439420B1A4D2D</vt:lpwstr>
  </property>
</Properties>
</file>