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6-March -September 2018\ToWe-FR6-UiS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D46" i="4" l="1"/>
  <c r="C61" i="4"/>
  <c r="C51" i="4"/>
  <c r="C42" i="4"/>
  <c r="C33" i="4"/>
  <c r="C24" i="4"/>
  <c r="C60" i="4"/>
  <c r="C59" i="4"/>
  <c r="C50" i="4"/>
  <c r="C41" i="4"/>
  <c r="C14" i="4"/>
  <c r="C32" i="4"/>
  <c r="C23" i="4"/>
  <c r="C40" i="1" l="1"/>
  <c r="F4" i="7"/>
  <c r="D4" i="7"/>
  <c r="E4" i="7" s="1"/>
  <c r="D40" i="1" s="1"/>
  <c r="F6" i="7"/>
  <c r="E5" i="7"/>
  <c r="D5" i="7"/>
  <c r="F5" i="7" s="1"/>
  <c r="D6" i="7" l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19" i="4"/>
  <c r="D9" i="4"/>
  <c r="D8" i="4"/>
  <c r="D7" i="4"/>
  <c r="D6" i="4"/>
  <c r="D5" i="4"/>
  <c r="E4" i="2"/>
  <c r="D20" i="1" s="1"/>
  <c r="D9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E9" i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<sst xmlns="http://schemas.openxmlformats.org/spreadsheetml/2006/main" count="218" uniqueCount="93">
  <si>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</si>
  <si>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</si>
  <si>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</si>
  <si>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</si>
  <si>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</si>
  <si>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</si>
  <si>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</si>
  <si>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</si>
  <si>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</si>
  <si>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</si>
  <si>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</si>
  <si>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</si>
  <si>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</si>
  <si>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</si>
  <si>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</si>
  <si>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</si>
  <si>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</si>
  <si>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</si>
  <si>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</si>
  <si>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</si>
  <si>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</si>
  <si>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</si>
  <si>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</si>
  <si>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</si>
  <si>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</si>
  <si>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</si>
  <si>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</si>
  <si>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</si>
  <si>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</si>
  <si>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</si>
  <si>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</si>
  <si>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</si>
  <si>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</si>
  <si>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</si>
  <si>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</si>
  <si>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</si>
  <si>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</si>
  <si>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</si>
  <si>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</si>
  <si>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</si>
  <si>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</si>
  <si>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</si>
  <si>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</si>
  <si>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</si>
  <si>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</si>
  <si>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</si>
  <si>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</si>
  <si>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</si>
  <si>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</si>
  <si>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</si>
  <si>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</si>
  <si>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</si>
  <si>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</si>
  <si>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</si>
  <si>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</si>
  <si>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</si>
  <si>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</si>
  <si>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</si>
  <si>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</si>
  <si>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</si>
  <si>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</si>
  <si>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</si>
  <si>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</si>
  <si>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</si>
  <si>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</si>
  <si>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</si>
  <si>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</si>
  <si>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</si>
  <si>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</si>
  <si>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</si>
  <si>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</si>
  <si>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</si>
  <si>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</si>
  <si>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</si>
  <si>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</si>
  <si>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</si>
  <si>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</si>
  <si>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</si>
  <si>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</si>
  <si>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</si>
  <si>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</si>
  <si>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</si>
  <si>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</si>
  <si>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</si>
  <si>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</si>
  <si>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Monika Röthle</t>
  </si>
  <si>
    <t>Expenditure</t>
  </si>
  <si>
    <t>Total EU Grant Claiming</t>
  </si>
  <si>
    <t>Yngve Rosell</t>
  </si>
  <si>
    <t>*01.09.2017-31.01.2018</t>
  </si>
  <si>
    <t>*01.02-31.08.18</t>
  </si>
  <si>
    <r>
      <rPr>
        <sz val="11"/>
        <color rgb="FFFF0000"/>
        <rFont val="Calibri"/>
        <family val="2"/>
        <scheme val="minor"/>
      </rPr>
      <t>March</t>
    </r>
    <r>
      <rPr>
        <sz val="11"/>
        <color theme="1"/>
        <rFont val="Calibri"/>
        <family val="2"/>
        <scheme val="minor"/>
      </rPr>
      <t xml:space="preserve"> 2018 -August 2018</t>
    </r>
  </si>
  <si>
    <t>Monika Rothle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</si>
</sst>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2" xfId="0" applyBorder="1" applyAlignme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1" fontId="0" fillId="0" borderId="3" xfId="0" applyNumberFormat="1" applyBorder="1" applyAlignment="1"/>
    <xf numFmtId="3" fontId="0" fillId="0" borderId="0" xfId="0" applyNumberFormat="1"/>
    <xf numFmtId="3" fontId="0" fillId="0" borderId="2" xfId="0" applyNumberFormat="1" applyBorder="1" applyAlignment="1"/>
    <xf numFmtId="1" fontId="0" fillId="0" borderId="14" xfId="0" applyNumberFormat="1" applyBorder="1" applyAlignment="1"/>
    <xf numFmtId="1" fontId="0" fillId="0" borderId="15" xfId="0" applyNumberFormat="1" applyBorder="1" applyAlignment="1"/>
    <xf numFmtId="1" fontId="0" fillId="0" borderId="5" xfId="0" applyNumberForma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/>
    <xf numFmtId="2" fontId="0" fillId="0" borderId="0" xfId="0" applyNumberFormat="1"/>
    <xf numFmtId="2" fontId="0" fillId="0" borderId="7" xfId="0" applyNumberFormat="1" applyBorder="1" applyAlignment="1"/>
    <xf numFmtId="2" fontId="0" fillId="0" borderId="2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B4" sqref="B4:D4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44" t="s">
        <v>1</v>
      </c>
      <c r="B1" s="44"/>
      <c r="C1" s="44"/>
      <c r="D1" s="44"/>
    </row>
    <row r="3" spans="1:5" x14ac:dyDescent="0.25">
      <c r="A3" s="11" t="s">
        <v>3</v>
      </c>
      <c r="B3" s="45" t="s">
        <v>56</v>
      </c>
      <c r="C3" s="45"/>
      <c r="D3" s="45"/>
    </row>
    <row r="4" spans="1:5" x14ac:dyDescent="0.25">
      <c r="A4" s="11" t="s">
        <v>2</v>
      </c>
      <c r="B4" s="45" t="s">
        <v>91</v>
      </c>
      <c r="C4" s="45"/>
      <c r="D4" s="45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575</v>
      </c>
      <c r="E10" s="11">
        <f t="shared" si="0"/>
        <v>575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19713.8</v>
      </c>
      <c r="E11" s="11">
        <f t="shared" si="0"/>
        <v>19713.8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21788.799999999999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40" si="1">D20</f>
        <v>1500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575</v>
      </c>
      <c r="E24" s="11">
        <f t="shared" si="1"/>
        <v>575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964</v>
      </c>
      <c r="E26" s="11">
        <f t="shared" si="1"/>
        <v>964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1205</v>
      </c>
      <c r="E27" s="11">
        <f t="shared" si="1"/>
        <v>1205</v>
      </c>
    </row>
    <row r="28" spans="1:5" x14ac:dyDescent="0.25">
      <c r="A28" s="6" t="s">
        <v>68</v>
      </c>
      <c r="B28" s="20">
        <v>241</v>
      </c>
      <c r="C28" s="13"/>
      <c r="D28" s="43">
        <f>'Intellectual Outputs'!D37:D37</f>
        <v>6812.2666666666664</v>
      </c>
      <c r="E28" s="38">
        <f t="shared" si="1"/>
        <v>6812.2666666666664</v>
      </c>
    </row>
    <row r="29" spans="1:5" x14ac:dyDescent="0.25">
      <c r="A29" s="6" t="s">
        <v>69</v>
      </c>
      <c r="B29" s="3">
        <v>241</v>
      </c>
      <c r="C29" s="13"/>
      <c r="D29" s="43">
        <f>'Intellectual Outputs'!D46:D46</f>
        <v>1574.5333333333333</v>
      </c>
      <c r="E29" s="38">
        <f t="shared" si="1"/>
        <v>1574.5333333333333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1446</v>
      </c>
      <c r="E30" s="11">
        <f t="shared" si="1"/>
        <v>1446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7712</v>
      </c>
      <c r="E31" s="11">
        <f t="shared" si="1"/>
        <v>7712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33">
        <f>'Exceptional Costs'!C4</f>
        <v>0</v>
      </c>
      <c r="D40" s="33">
        <f>'Exceptional Costs'!E4</f>
        <v>0</v>
      </c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3" spans="1:8" x14ac:dyDescent="0.25">
      <c r="A3" s="45" t="s">
        <v>5</v>
      </c>
      <c r="B3" s="45"/>
      <c r="C3" s="45" t="s">
        <v>17</v>
      </c>
      <c r="D3" s="45"/>
      <c r="E3" s="3" t="s">
        <v>16</v>
      </c>
    </row>
    <row r="4" spans="1:8" x14ac:dyDescent="0.25">
      <c r="A4" s="3" t="s">
        <v>15</v>
      </c>
      <c r="B4" s="3">
        <v>250</v>
      </c>
      <c r="C4" s="45">
        <v>6</v>
      </c>
      <c r="D4" s="45"/>
      <c r="E4" s="3">
        <f>B4*C4</f>
        <v>1500</v>
      </c>
      <c r="G4" t="s">
        <v>90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28" sqref="D28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4" t="s">
        <v>18</v>
      </c>
      <c r="B1" s="44"/>
      <c r="C1" s="44"/>
      <c r="D1" s="44"/>
      <c r="E1" s="44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92</v>
      </c>
      <c r="B22" s="3">
        <v>575</v>
      </c>
      <c r="C22" s="11">
        <v>0</v>
      </c>
      <c r="D22" s="11">
        <v>575</v>
      </c>
      <c r="E22" s="11">
        <f>D22</f>
        <v>575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575</v>
      </c>
      <c r="E24" s="16">
        <f>SUM(E22:E23)</f>
        <v>575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workbookViewId="0">
      <selection activeCell="A59" sqref="A59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4" t="s">
        <v>24</v>
      </c>
      <c r="B1" s="44"/>
      <c r="C1" s="44"/>
      <c r="D1" s="44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37" t="s">
        <v>85</v>
      </c>
      <c r="B14" s="3">
        <v>241</v>
      </c>
      <c r="C14" s="11">
        <f>(7.5+7.5+15)/7.5</f>
        <v>4</v>
      </c>
      <c r="D14" s="11">
        <f>B14*C14</f>
        <v>964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6" x14ac:dyDescent="0.25">
      <c r="A17" s="11"/>
      <c r="B17" s="3">
        <v>241</v>
      </c>
      <c r="C17" s="11">
        <v>0</v>
      </c>
      <c r="D17" s="11">
        <f>B17*C17</f>
        <v>0</v>
      </c>
    </row>
    <row r="18" spans="1:6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6" ht="16.5" thickTop="1" thickBot="1" x14ac:dyDescent="0.3">
      <c r="A19" s="3"/>
      <c r="B19" s="3"/>
      <c r="C19" s="3"/>
      <c r="D19" s="16">
        <f>SUM(D14:D18)</f>
        <v>964</v>
      </c>
    </row>
    <row r="20" spans="1:6" ht="15.75" thickTop="1" x14ac:dyDescent="0.25"/>
    <row r="21" spans="1:6" x14ac:dyDescent="0.25">
      <c r="A21" t="s">
        <v>29</v>
      </c>
    </row>
    <row r="22" spans="1:6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6" x14ac:dyDescent="0.25">
      <c r="A23" s="37" t="s">
        <v>85</v>
      </c>
      <c r="B23" s="3">
        <v>241</v>
      </c>
      <c r="C23" s="11">
        <f>(4+3.5)/7.5</f>
        <v>1</v>
      </c>
      <c r="D23" s="11">
        <f>B23*C23</f>
        <v>241</v>
      </c>
    </row>
    <row r="24" spans="1:6" x14ac:dyDescent="0.25">
      <c r="A24" s="37" t="s">
        <v>88</v>
      </c>
      <c r="B24" s="3">
        <v>241</v>
      </c>
      <c r="C24" s="11">
        <f>(15+15)/7.5</f>
        <v>4</v>
      </c>
      <c r="D24" s="11">
        <f>B24*C24</f>
        <v>964</v>
      </c>
      <c r="F24" t="s">
        <v>89</v>
      </c>
    </row>
    <row r="25" spans="1:6" x14ac:dyDescent="0.25">
      <c r="A25" s="11"/>
      <c r="B25" s="3">
        <v>241</v>
      </c>
      <c r="C25" s="11">
        <v>0</v>
      </c>
      <c r="D25" s="11">
        <f>B25*C25</f>
        <v>0</v>
      </c>
    </row>
    <row r="26" spans="1:6" x14ac:dyDescent="0.25">
      <c r="A26" s="11"/>
      <c r="B26" s="3">
        <v>241</v>
      </c>
      <c r="C26" s="11">
        <v>0</v>
      </c>
      <c r="D26" s="11">
        <f>B26*C26</f>
        <v>0</v>
      </c>
    </row>
    <row r="27" spans="1:6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6" ht="16.5" thickTop="1" thickBot="1" x14ac:dyDescent="0.3">
      <c r="A28" s="3"/>
      <c r="B28" s="3"/>
      <c r="C28" s="3"/>
      <c r="D28" s="16">
        <f>SUM(D23:D27)</f>
        <v>1205</v>
      </c>
    </row>
    <row r="29" spans="1:6" ht="15.75" thickTop="1" x14ac:dyDescent="0.25"/>
    <row r="30" spans="1:6" x14ac:dyDescent="0.25">
      <c r="A30" t="s">
        <v>30</v>
      </c>
    </row>
    <row r="31" spans="1:6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6" x14ac:dyDescent="0.25">
      <c r="A32" s="11" t="s">
        <v>85</v>
      </c>
      <c r="B32" s="3">
        <v>241</v>
      </c>
      <c r="C32" s="39">
        <f>(22.5+18.5+15+22.5+7.5+22.5+7.5+7.5+7.5+7.5+22.5)/7.5</f>
        <v>21.466666666666665</v>
      </c>
      <c r="D32" s="38">
        <f>B32*C32</f>
        <v>5173.4666666666662</v>
      </c>
    </row>
    <row r="33" spans="1:6" x14ac:dyDescent="0.25">
      <c r="A33" s="37" t="s">
        <v>88</v>
      </c>
      <c r="B33" s="3">
        <v>241</v>
      </c>
      <c r="C33" s="11">
        <f>(15+15+7.5+7.5+6)/7.5</f>
        <v>6.8</v>
      </c>
      <c r="D33" s="11">
        <f>B33*C33</f>
        <v>1638.8</v>
      </c>
      <c r="F33" t="s">
        <v>89</v>
      </c>
    </row>
    <row r="34" spans="1:6" x14ac:dyDescent="0.25">
      <c r="A34" s="11"/>
      <c r="B34" s="3">
        <v>241</v>
      </c>
      <c r="C34" s="11">
        <v>0</v>
      </c>
      <c r="D34" s="11">
        <f>B34*C34</f>
        <v>0</v>
      </c>
    </row>
    <row r="35" spans="1:6" x14ac:dyDescent="0.25">
      <c r="A35" s="11"/>
      <c r="B35" s="3">
        <v>241</v>
      </c>
      <c r="C35" s="11">
        <v>0</v>
      </c>
      <c r="D35" s="11">
        <f>B35*C35</f>
        <v>0</v>
      </c>
    </row>
    <row r="36" spans="1:6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6" ht="16.5" thickTop="1" thickBot="1" x14ac:dyDescent="0.3">
      <c r="A37" s="3"/>
      <c r="B37" s="3"/>
      <c r="C37" s="3"/>
      <c r="D37" s="42">
        <f>SUM(D32:D36)</f>
        <v>6812.2666666666664</v>
      </c>
    </row>
    <row r="38" spans="1:6" ht="15.75" thickTop="1" x14ac:dyDescent="0.25"/>
    <row r="39" spans="1:6" x14ac:dyDescent="0.25">
      <c r="A39" t="s">
        <v>31</v>
      </c>
    </row>
    <row r="40" spans="1:6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6" x14ac:dyDescent="0.25">
      <c r="A41" s="37" t="s">
        <v>85</v>
      </c>
      <c r="B41" s="3">
        <v>241</v>
      </c>
      <c r="C41" s="39">
        <f>(19)/7.5</f>
        <v>2.5333333333333332</v>
      </c>
      <c r="D41" s="38">
        <f>B41*C41</f>
        <v>610.5333333333333</v>
      </c>
    </row>
    <row r="42" spans="1:6" x14ac:dyDescent="0.25">
      <c r="A42" s="37" t="s">
        <v>88</v>
      </c>
      <c r="B42" s="3">
        <v>241</v>
      </c>
      <c r="C42" s="11">
        <f>(15+15)/7.5</f>
        <v>4</v>
      </c>
      <c r="D42" s="11">
        <f>B42*C42</f>
        <v>964</v>
      </c>
      <c r="F42" t="s">
        <v>89</v>
      </c>
    </row>
    <row r="43" spans="1:6" x14ac:dyDescent="0.25">
      <c r="A43" s="11"/>
      <c r="B43" s="3">
        <v>241</v>
      </c>
      <c r="C43" s="11">
        <v>0</v>
      </c>
      <c r="D43" s="11">
        <f>B43*C43</f>
        <v>0</v>
      </c>
    </row>
    <row r="44" spans="1:6" x14ac:dyDescent="0.25">
      <c r="A44" s="11"/>
      <c r="B44" s="3">
        <v>241</v>
      </c>
      <c r="C44" s="11">
        <v>0</v>
      </c>
      <c r="D44" s="11">
        <f>B44*C44</f>
        <v>0</v>
      </c>
    </row>
    <row r="45" spans="1:6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6" ht="16.5" thickTop="1" thickBot="1" x14ac:dyDescent="0.3">
      <c r="A46" s="3"/>
      <c r="B46" s="3"/>
      <c r="C46" s="3"/>
      <c r="D46" s="42">
        <f>SUM(D41:D45)</f>
        <v>1574.5333333333333</v>
      </c>
    </row>
    <row r="47" spans="1:6" ht="15.75" thickTop="1" x14ac:dyDescent="0.25"/>
    <row r="48" spans="1:6" x14ac:dyDescent="0.25">
      <c r="A48" t="s">
        <v>32</v>
      </c>
    </row>
    <row r="49" spans="1:6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6" x14ac:dyDescent="0.25">
      <c r="A50" s="37" t="s">
        <v>85</v>
      </c>
      <c r="B50" s="3">
        <v>241</v>
      </c>
      <c r="C50" s="39">
        <f>(30)/7.5</f>
        <v>4</v>
      </c>
      <c r="D50" s="11">
        <f>B50*C50</f>
        <v>964</v>
      </c>
    </row>
    <row r="51" spans="1:6" x14ac:dyDescent="0.25">
      <c r="A51" s="37" t="s">
        <v>88</v>
      </c>
      <c r="B51" s="3">
        <v>241</v>
      </c>
      <c r="C51" s="11">
        <f>(15)/7.5</f>
        <v>2</v>
      </c>
      <c r="D51" s="11">
        <f>B51*C51</f>
        <v>482</v>
      </c>
      <c r="F51" t="s">
        <v>89</v>
      </c>
    </row>
    <row r="52" spans="1:6" x14ac:dyDescent="0.25">
      <c r="A52" s="11"/>
      <c r="B52" s="3">
        <v>241</v>
      </c>
      <c r="C52" s="11">
        <v>0</v>
      </c>
      <c r="D52" s="11">
        <f>B52*C52</f>
        <v>0</v>
      </c>
    </row>
    <row r="53" spans="1:6" x14ac:dyDescent="0.25">
      <c r="A53" s="11"/>
      <c r="B53" s="3">
        <v>241</v>
      </c>
      <c r="C53" s="11">
        <v>0</v>
      </c>
      <c r="D53" s="11">
        <f>B53*C53</f>
        <v>0</v>
      </c>
    </row>
    <row r="54" spans="1:6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6" ht="16.5" thickTop="1" thickBot="1" x14ac:dyDescent="0.3">
      <c r="A55" s="3"/>
      <c r="B55" s="3"/>
      <c r="C55" s="3"/>
      <c r="D55" s="16">
        <f>SUM(D50:D54)</f>
        <v>1446</v>
      </c>
    </row>
    <row r="56" spans="1:6" ht="15.75" thickTop="1" x14ac:dyDescent="0.25"/>
    <row r="57" spans="1:6" x14ac:dyDescent="0.25">
      <c r="A57" t="s">
        <v>33</v>
      </c>
    </row>
    <row r="58" spans="1:6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6" x14ac:dyDescent="0.25">
      <c r="A59" s="11" t="s">
        <v>85</v>
      </c>
      <c r="B59" s="3">
        <v>241</v>
      </c>
      <c r="C59" s="38">
        <f>(37.5+15+15+60)/7.5</f>
        <v>17</v>
      </c>
      <c r="D59" s="11">
        <f>B59*C59</f>
        <v>4097</v>
      </c>
    </row>
    <row r="60" spans="1:6" x14ac:dyDescent="0.25">
      <c r="A60" s="11" t="s">
        <v>88</v>
      </c>
      <c r="B60" s="3">
        <v>241</v>
      </c>
      <c r="C60" s="11">
        <f>(15+15+15+37.5)/7.5</f>
        <v>11</v>
      </c>
      <c r="D60" s="11">
        <f>B60*C60</f>
        <v>2651</v>
      </c>
    </row>
    <row r="61" spans="1:6" x14ac:dyDescent="0.25">
      <c r="A61" s="37" t="s">
        <v>88</v>
      </c>
      <c r="B61" s="3">
        <v>241</v>
      </c>
      <c r="C61" s="11">
        <f>(22.5+7.5)/7.5</f>
        <v>4</v>
      </c>
      <c r="D61" s="11">
        <f>B61*C61</f>
        <v>964</v>
      </c>
      <c r="F61" t="s">
        <v>89</v>
      </c>
    </row>
    <row r="62" spans="1:6" x14ac:dyDescent="0.25">
      <c r="A62" s="11"/>
      <c r="B62" s="3">
        <v>241</v>
      </c>
      <c r="C62" s="11">
        <v>0</v>
      </c>
      <c r="D62" s="11">
        <f>B62*C62</f>
        <v>0</v>
      </c>
    </row>
    <row r="63" spans="1:6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6" ht="16.5" thickTop="1" thickBot="1" x14ac:dyDescent="0.3">
      <c r="A64" s="3"/>
      <c r="B64" s="3"/>
      <c r="C64" s="3"/>
      <c r="D64" s="16">
        <f>SUM(D59:D63)</f>
        <v>7712</v>
      </c>
    </row>
    <row r="65" spans="1:6" ht="15.75" thickTop="1" x14ac:dyDescent="0.25"/>
    <row r="66" spans="1:6" x14ac:dyDescent="0.25">
      <c r="A66" s="3" t="s">
        <v>35</v>
      </c>
    </row>
    <row r="67" spans="1:6" x14ac:dyDescent="0.25">
      <c r="A67" s="3" t="s">
        <v>25</v>
      </c>
      <c r="C67" s="40"/>
    </row>
    <row r="68" spans="1:6" x14ac:dyDescent="0.25">
      <c r="A68" s="3" t="s">
        <v>28</v>
      </c>
    </row>
    <row r="69" spans="1:6" x14ac:dyDescent="0.25">
      <c r="A69" s="3" t="s">
        <v>29</v>
      </c>
      <c r="F69" s="41"/>
    </row>
    <row r="70" spans="1:6" x14ac:dyDescent="0.25">
      <c r="A70" s="3" t="s">
        <v>30</v>
      </c>
    </row>
    <row r="71" spans="1:6" x14ac:dyDescent="0.25">
      <c r="A71" s="3" t="s">
        <v>31</v>
      </c>
    </row>
    <row r="72" spans="1:6" x14ac:dyDescent="0.25">
      <c r="A72" s="3" t="s">
        <v>32</v>
      </c>
    </row>
    <row r="73" spans="1:6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4" t="s">
        <v>36</v>
      </c>
      <c r="B1" s="44"/>
      <c r="C1" s="44"/>
      <c r="D1" s="44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4" workbookViewId="0">
      <selection activeCell="A6" sqref="A6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44" t="s">
        <v>51</v>
      </c>
      <c r="B1" s="44"/>
      <c r="C1" s="44"/>
      <c r="D1" s="44"/>
      <c r="E1" s="44"/>
    </row>
    <row r="3" spans="1:6" x14ac:dyDescent="0.25">
      <c r="A3" s="46" t="s">
        <v>49</v>
      </c>
      <c r="B3" s="47"/>
      <c r="C3" s="48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44" t="s">
        <v>52</v>
      </c>
      <c r="B12" s="44"/>
      <c r="C12" s="44"/>
      <c r="D12" s="44"/>
      <c r="E12" s="44"/>
    </row>
    <row r="14" spans="1:6" x14ac:dyDescent="0.25">
      <c r="A14" s="46" t="s">
        <v>49</v>
      </c>
      <c r="B14" s="47"/>
      <c r="C14" s="48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6" t="s">
        <v>51</v>
      </c>
      <c r="B33" s="47"/>
      <c r="C33" s="47"/>
      <c r="D33" s="47"/>
      <c r="E33" s="48"/>
    </row>
    <row r="35" spans="1:6" x14ac:dyDescent="0.25">
      <c r="A35" s="44" t="s">
        <v>53</v>
      </c>
      <c r="B35" s="44"/>
      <c r="C35" s="44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5" sqref="C5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4" width="16.42578125" bestFit="1" customWidth="1"/>
    <col min="5" max="5" width="21.85546875" bestFit="1" customWidth="1"/>
  </cols>
  <sheetData>
    <row r="1" spans="1:6" x14ac:dyDescent="0.25">
      <c r="A1" s="44" t="s">
        <v>54</v>
      </c>
      <c r="B1" s="44"/>
      <c r="C1" s="44"/>
      <c r="D1" s="44"/>
    </row>
    <row r="2" spans="1:6" x14ac:dyDescent="0.25">
      <c r="A2" s="26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29" t="s">
        <v>87</v>
      </c>
      <c r="F3" s="27" t="s">
        <v>14</v>
      </c>
    </row>
    <row r="4" spans="1:6" x14ac:dyDescent="0.25">
      <c r="A4" s="11" t="s">
        <v>56</v>
      </c>
      <c r="B4" s="11">
        <v>9180</v>
      </c>
      <c r="C4" s="30">
        <v>0</v>
      </c>
      <c r="D4" s="31">
        <f>C4*0.25</f>
        <v>0</v>
      </c>
      <c r="E4" s="32">
        <f>C4-D4</f>
        <v>0</v>
      </c>
      <c r="F4" s="33">
        <f>C4</f>
        <v>0</v>
      </c>
    </row>
    <row r="5" spans="1:6" ht="15.75" thickBot="1" x14ac:dyDescent="0.3">
      <c r="A5" s="11" t="s">
        <v>55</v>
      </c>
      <c r="B5" s="11">
        <v>8235</v>
      </c>
      <c r="C5" s="3"/>
      <c r="D5" s="34">
        <f>C5/100*25</f>
        <v>0</v>
      </c>
      <c r="E5">
        <f>C5</f>
        <v>0</v>
      </c>
      <c r="F5" s="14">
        <f>C5+D5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36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2018-09-11T10:36:50Z</cp:lastPrinted>
  <dcterms:created xsi:type="dcterms:W3CDTF">2016-01-22T10:09:20Z</dcterms:created>
  <dcterms:modified xsi:type="dcterms:W3CDTF">2018-09-11T10:37:22Z</dcterms:modified>
</cp:coreProperties>
</file>