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32768\Box\Towe Project - Financial Reporting and information\Kingston University-Financial Reports\"/>
    </mc:Choice>
  </mc:AlternateContent>
  <bookViews>
    <workbookView xWindow="360" yWindow="195" windowWidth="13395" windowHeight="6915" tabRatio="756" firstSheet="4" activeTab="4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D25" i="4" l="1"/>
  <c r="C18" i="3" l="1"/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6" i="3"/>
  <c r="C21" i="1" s="1"/>
  <c r="C12" i="3"/>
  <c r="C22" i="1" s="1"/>
  <c r="C23" i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<sst xmlns="http://schemas.openxmlformats.org/spreadsheetml/2006/main" count="229" uniqueCount="102">
  <si>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</si>
  <si>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</si>
  <si>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</si>
  <si>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</si>
  <si>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</si>
  <si>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</si>
  <si>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</si>
  <si>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</si>
  <si>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</si>
  <si>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</si>
  <si>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</si>
  <si>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</si>
  <si>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</si>
  <si>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</si>
  <si>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</si>
  <si>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</si>
  <si>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</si>
  <si>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</si>
  <si>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</si>
  <si>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</si>
  <si>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</si>
  <si>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</si>
  <si>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</si>
  <si>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</si>
  <si>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</si>
  <si>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</si>
  <si>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</si>
  <si>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</si>
  <si>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</si>
  <si>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</si>
  <si>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</si>
  <si>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</si>
  <si>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</si>
  <si>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</si>
  <si>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</si>
  <si>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</si>
  <si>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</si>
  <si>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</si>
  <si>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</si>
  <si>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</si>
  <si>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</si>
  <si>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</si>
  <si>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</si>
  <si>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</si>
  <si>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</si>
  <si>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</si>
  <si>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</si>
  <si>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</si>
  <si>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</si>
  <si>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</si>
  <si>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</si>
  <si>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</si>
  <si>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</si>
  <si>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</si>
  <si>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</si>
  <si>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</si>
  <si>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</si>
  <si>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</si>
  <si>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</si>
  <si>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</si>
  <si>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</si>
  <si>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</si>
  <si>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</si>
  <si>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</si>
  <si>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</si>
  <si>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</si>
  <si>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</si>
  <si>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</si>
  <si>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</si>
  <si>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</si>
  <si>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</si>
  <si>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</si>
  <si>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</si>
  <si>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</si>
  <si>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</si>
  <si>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</si>
  <si>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</si>
  <si>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</si>
  <si>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</si>
  <si>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</si>
  <si>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</si>
  <si>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</si>
  <si>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</si>
  <si>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</si>
  <si>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</si>
  <si>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</si>
  <si>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</si>
  <si>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</si>
  <si>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</si>
  <si>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</si>
  <si>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</si>
  <si>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</si>
  <si>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</si>
  <si>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September 2015-September 2018</t>
  </si>
  <si>
    <t>Daniele Satori</t>
  </si>
  <si>
    <t>25/30</t>
  </si>
  <si>
    <t>Claire Jackson</t>
  </si>
  <si>
    <t>Rita White</t>
  </si>
  <si>
    <t>Budget</t>
  </si>
  <si>
    <t>Days</t>
  </si>
  <si>
    <t>Claiming</t>
  </si>
  <si>
    <t>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</si>
</sst>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3" fontId="0" fillId="0" borderId="0" xfId="0" applyNumberFormat="1"/>
    <xf numFmtId="0" fontId="0" fillId="0" borderId="13" xfId="0" applyFill="1" applyBorder="1" applyAlignment="1"/>
    <xf numFmtId="4" fontId="0" fillId="0" borderId="0" xfId="0" applyNumberForma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opLeftCell="A7" workbookViewId="0">
      <selection activeCell="M31" sqref="M31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2" t="s">
        <v>1</v>
      </c>
      <c r="B1" s="32"/>
      <c r="C1" s="32"/>
      <c r="D1" s="32"/>
    </row>
    <row r="3" spans="1:7" x14ac:dyDescent="0.25">
      <c r="A3" s="11" t="s">
        <v>3</v>
      </c>
      <c r="B3" s="33" t="s">
        <v>40</v>
      </c>
      <c r="C3" s="33"/>
      <c r="D3" s="33"/>
    </row>
    <row r="4" spans="1:7" x14ac:dyDescent="0.25">
      <c r="A4" s="11" t="s">
        <v>2</v>
      </c>
      <c r="B4" s="33" t="s">
        <v>93</v>
      </c>
      <c r="C4" s="33"/>
      <c r="D4" s="33"/>
    </row>
    <row r="6" spans="1:7" x14ac:dyDescent="0.25">
      <c r="A6" s="10" t="s">
        <v>10</v>
      </c>
    </row>
    <row r="8" spans="1:7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  <c r="F8" s="30" t="s">
        <v>98</v>
      </c>
    </row>
    <row r="9" spans="1:7" x14ac:dyDescent="0.25">
      <c r="A9" s="2" t="s">
        <v>5</v>
      </c>
      <c r="B9" s="3">
        <v>500</v>
      </c>
      <c r="C9" s="13">
        <v>0</v>
      </c>
      <c r="D9" s="13">
        <f>D20</f>
        <v>18000</v>
      </c>
      <c r="E9" s="11">
        <f t="shared" ref="E9:E15" si="0">D9</f>
        <v>18000</v>
      </c>
      <c r="F9" s="29">
        <v>18000</v>
      </c>
    </row>
    <row r="10" spans="1:7" x14ac:dyDescent="0.25">
      <c r="A10" s="2" t="s">
        <v>6</v>
      </c>
      <c r="B10" s="3">
        <v>575</v>
      </c>
      <c r="C10" s="13">
        <f>C21+C22+C23+C24</f>
        <v>2136.7700000000004</v>
      </c>
      <c r="D10" s="13">
        <f>D21+D22+D23+D24</f>
        <v>2300</v>
      </c>
      <c r="E10" s="11">
        <f t="shared" si="0"/>
        <v>2300</v>
      </c>
      <c r="F10" s="29">
        <v>2300</v>
      </c>
    </row>
    <row r="11" spans="1:7" x14ac:dyDescent="0.25">
      <c r="A11" s="11" t="s">
        <v>7</v>
      </c>
      <c r="B11" s="3">
        <v>214</v>
      </c>
      <c r="C11" s="13">
        <v>0</v>
      </c>
      <c r="D11" s="13">
        <f>E25+E26+E27+E28+E29+E30+E31</f>
        <v>45793.347999999998</v>
      </c>
      <c r="E11" s="11">
        <f t="shared" si="0"/>
        <v>45793.347999999998</v>
      </c>
      <c r="F11" s="29">
        <v>52582</v>
      </c>
    </row>
    <row r="12" spans="1:7" x14ac:dyDescent="0.25">
      <c r="A12" s="11" t="s">
        <v>8</v>
      </c>
      <c r="B12" s="3" t="s">
        <v>79</v>
      </c>
      <c r="C12" s="13">
        <v>0</v>
      </c>
      <c r="D12" s="13">
        <f>E32+E33+E34+E35</f>
        <v>11500</v>
      </c>
      <c r="E12" s="11">
        <f t="shared" si="0"/>
        <v>11500</v>
      </c>
      <c r="F12" s="29">
        <v>11500</v>
      </c>
    </row>
    <row r="13" spans="1:7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7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7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7" ht="15.75" thickTop="1" x14ac:dyDescent="0.25">
      <c r="E16" s="22">
        <f>SUM(E9:E15)</f>
        <v>77593.347999999998</v>
      </c>
      <c r="F16" s="29">
        <v>84382</v>
      </c>
      <c r="G16" s="31">
        <v>6788.65</v>
      </c>
    </row>
    <row r="19" spans="1:11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11" x14ac:dyDescent="0.25">
      <c r="A20" s="6" t="s">
        <v>5</v>
      </c>
      <c r="B20" s="3">
        <v>500</v>
      </c>
      <c r="C20" s="13"/>
      <c r="D20" s="13">
        <f>'Project Management'!E4</f>
        <v>18000</v>
      </c>
      <c r="E20" s="11">
        <f t="shared" ref="E20:E40" si="1">D20</f>
        <v>18000</v>
      </c>
    </row>
    <row r="21" spans="1:11" x14ac:dyDescent="0.25">
      <c r="A21" s="13" t="s">
        <v>75</v>
      </c>
      <c r="B21" s="3">
        <v>575</v>
      </c>
      <c r="C21" s="13">
        <f>'Transnational Meetings'!C6</f>
        <v>857.99</v>
      </c>
      <c r="D21" s="13">
        <f>'Transnational Meetings'!E6:E6</f>
        <v>1150</v>
      </c>
      <c r="E21" s="11">
        <f t="shared" si="1"/>
        <v>1150</v>
      </c>
    </row>
    <row r="22" spans="1:11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11" x14ac:dyDescent="0.25">
      <c r="A23" s="19" t="s">
        <v>77</v>
      </c>
      <c r="B23" s="3">
        <v>575</v>
      </c>
      <c r="C23" s="13">
        <f>'Transnational Meetings'!C18</f>
        <v>1278.7800000000002</v>
      </c>
      <c r="D23" s="13">
        <f>'Transnational Meetings'!E18:E18</f>
        <v>1150</v>
      </c>
      <c r="E23" s="11">
        <f t="shared" si="1"/>
        <v>1150</v>
      </c>
    </row>
    <row r="24" spans="1:11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  <c r="H24" t="s">
        <v>99</v>
      </c>
      <c r="I24" t="s">
        <v>101</v>
      </c>
      <c r="J24" t="s">
        <v>100</v>
      </c>
      <c r="K24" t="s">
        <v>101</v>
      </c>
    </row>
    <row r="25" spans="1:11" x14ac:dyDescent="0.25">
      <c r="A25" s="11" t="s">
        <v>69</v>
      </c>
      <c r="B25" s="3">
        <v>214</v>
      </c>
      <c r="C25" s="13"/>
      <c r="D25" s="13">
        <f>'Intellectual Outputs'!D10:D10</f>
        <v>633.44000000000005</v>
      </c>
      <c r="E25" s="11">
        <f t="shared" si="1"/>
        <v>633.44000000000005</v>
      </c>
      <c r="H25">
        <v>3</v>
      </c>
      <c r="J25">
        <v>3</v>
      </c>
    </row>
    <row r="26" spans="1:11" x14ac:dyDescent="0.25">
      <c r="A26" s="11" t="s">
        <v>68</v>
      </c>
      <c r="B26" s="21">
        <v>214</v>
      </c>
      <c r="C26" s="11"/>
      <c r="D26" s="13">
        <f>'Intellectual Outputs'!D19:D19</f>
        <v>5851.1040000000003</v>
      </c>
      <c r="E26" s="11">
        <f t="shared" si="1"/>
        <v>5851.1040000000003</v>
      </c>
      <c r="H26">
        <v>25</v>
      </c>
      <c r="I26">
        <v>30</v>
      </c>
      <c r="J26">
        <v>15</v>
      </c>
      <c r="K26">
        <v>17</v>
      </c>
    </row>
    <row r="27" spans="1:11" x14ac:dyDescent="0.25">
      <c r="A27" s="19" t="s">
        <v>70</v>
      </c>
      <c r="B27" s="21">
        <v>214</v>
      </c>
      <c r="C27" s="11"/>
      <c r="D27" s="13">
        <f>'Intellectual Outputs'!D28:D28</f>
        <v>21476.183999999997</v>
      </c>
      <c r="E27" s="11">
        <f t="shared" si="1"/>
        <v>21476.183999999997</v>
      </c>
      <c r="H27">
        <v>100</v>
      </c>
      <c r="J27">
        <v>100</v>
      </c>
    </row>
    <row r="28" spans="1:11" x14ac:dyDescent="0.25">
      <c r="A28" s="6" t="s">
        <v>71</v>
      </c>
      <c r="B28" s="21">
        <v>214</v>
      </c>
      <c r="C28" s="13"/>
      <c r="D28" s="13">
        <f>'Intellectual Outputs'!D37:D37</f>
        <v>3274.2000000000003</v>
      </c>
      <c r="E28" s="11">
        <f t="shared" si="1"/>
        <v>3274.2000000000003</v>
      </c>
      <c r="H28">
        <v>15</v>
      </c>
      <c r="J28">
        <v>15</v>
      </c>
    </row>
    <row r="29" spans="1:11" x14ac:dyDescent="0.25">
      <c r="A29" s="6" t="s">
        <v>72</v>
      </c>
      <c r="B29" s="3">
        <v>214</v>
      </c>
      <c r="C29" s="13"/>
      <c r="D29" s="13">
        <f>'Intellectual Outputs'!D46:D46</f>
        <v>3210</v>
      </c>
      <c r="E29" s="11">
        <f t="shared" si="1"/>
        <v>3210</v>
      </c>
      <c r="H29">
        <v>15</v>
      </c>
      <c r="J29">
        <v>15</v>
      </c>
    </row>
    <row r="30" spans="1:11" x14ac:dyDescent="0.25">
      <c r="A30" s="6" t="s">
        <v>73</v>
      </c>
      <c r="B30" s="3">
        <v>214</v>
      </c>
      <c r="C30" s="13"/>
      <c r="D30" s="13">
        <f>'Intellectual Outputs'!D55:D55</f>
        <v>2803.4</v>
      </c>
      <c r="E30" s="11">
        <f t="shared" si="1"/>
        <v>2803.4</v>
      </c>
      <c r="H30">
        <v>15</v>
      </c>
      <c r="J30">
        <v>13</v>
      </c>
    </row>
    <row r="31" spans="1:11" x14ac:dyDescent="0.25">
      <c r="A31" s="6" t="s">
        <v>74</v>
      </c>
      <c r="B31" s="3">
        <v>214</v>
      </c>
      <c r="C31" s="13"/>
      <c r="D31" s="13">
        <f>'Intellectual Outputs'!D64:D64</f>
        <v>8545.02</v>
      </c>
      <c r="E31" s="11">
        <f t="shared" si="1"/>
        <v>8545.02</v>
      </c>
      <c r="H31">
        <v>50</v>
      </c>
      <c r="J31">
        <v>40</v>
      </c>
    </row>
    <row r="32" spans="1:11" x14ac:dyDescent="0.25">
      <c r="A32" s="13" t="s">
        <v>82</v>
      </c>
      <c r="B32" s="3" t="s">
        <v>79</v>
      </c>
      <c r="C32" s="13"/>
      <c r="D32" s="13">
        <f>'Multiplier Events'!I5:I5</f>
        <v>11500</v>
      </c>
      <c r="E32" s="11">
        <f t="shared" si="1"/>
        <v>11500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G12" sqref="G12"/>
    </sheetView>
  </sheetViews>
  <sheetFormatPr defaultRowHeight="15" x14ac:dyDescent="0.25"/>
  <sheetData>
    <row r="1" spans="1:8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3" spans="1:8" x14ac:dyDescent="0.25">
      <c r="A3" s="33" t="s">
        <v>5</v>
      </c>
      <c r="B3" s="33"/>
      <c r="C3" s="33" t="s">
        <v>17</v>
      </c>
      <c r="D3" s="33"/>
      <c r="E3" s="3" t="s">
        <v>16</v>
      </c>
    </row>
    <row r="4" spans="1:8" x14ac:dyDescent="0.25">
      <c r="A4" s="3" t="s">
        <v>15</v>
      </c>
      <c r="B4" s="3">
        <v>500</v>
      </c>
      <c r="C4" s="33">
        <v>36</v>
      </c>
      <c r="D4" s="33"/>
      <c r="E4" s="3">
        <f>B4*C4</f>
        <v>18000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21" sqref="I21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2" t="s">
        <v>18</v>
      </c>
      <c r="B1" s="32"/>
      <c r="C1" s="32"/>
      <c r="D1" s="32"/>
      <c r="E1" s="32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>
        <v>464.29</v>
      </c>
      <c r="D4" s="11">
        <v>575</v>
      </c>
      <c r="E4" s="11">
        <v>575</v>
      </c>
    </row>
    <row r="5" spans="1:7" ht="15.75" thickBot="1" x14ac:dyDescent="0.3">
      <c r="A5" s="11" t="s">
        <v>25</v>
      </c>
      <c r="B5" s="3">
        <v>575</v>
      </c>
      <c r="C5" s="11">
        <v>393.7</v>
      </c>
      <c r="D5" s="11">
        <v>575</v>
      </c>
      <c r="E5" s="15">
        <v>575</v>
      </c>
    </row>
    <row r="6" spans="1:7" ht="16.5" thickTop="1" thickBot="1" x14ac:dyDescent="0.3">
      <c r="A6" s="11"/>
      <c r="B6" s="3"/>
      <c r="C6" s="3">
        <f>SUM(C4:C5)</f>
        <v>857.99</v>
      </c>
      <c r="D6" s="3">
        <f>SUM(D4:D5)</f>
        <v>1150</v>
      </c>
      <c r="E6" s="16">
        <f>SUM(E4:E5)</f>
        <v>1150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28">
        <v>646.57000000000005</v>
      </c>
      <c r="D16" s="11">
        <v>575</v>
      </c>
      <c r="E16" s="11">
        <f>D16</f>
        <v>575</v>
      </c>
    </row>
    <row r="17" spans="1:5" ht="15.75" thickBot="1" x14ac:dyDescent="0.3">
      <c r="A17" s="11" t="s">
        <v>25</v>
      </c>
      <c r="B17" s="3">
        <v>575</v>
      </c>
      <c r="C17" s="28">
        <v>632.21</v>
      </c>
      <c r="D17" s="11">
        <v>575</v>
      </c>
      <c r="E17" s="15">
        <f>D17</f>
        <v>575</v>
      </c>
    </row>
    <row r="18" spans="1:5" ht="16.5" thickTop="1" thickBot="1" x14ac:dyDescent="0.3">
      <c r="A18" s="11"/>
      <c r="B18" s="3"/>
      <c r="C18" s="3">
        <f>SUM(C16:C17)</f>
        <v>1278.7800000000002</v>
      </c>
      <c r="D18" s="3">
        <f>SUM(D16:D17)</f>
        <v>1150</v>
      </c>
      <c r="E18" s="16">
        <f>SUM(E16:E17)</f>
        <v>1150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B28" sqref="B28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2" t="s">
        <v>26</v>
      </c>
      <c r="B1" s="32"/>
      <c r="C1" s="32"/>
      <c r="D1" s="32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>
        <v>2.5</v>
      </c>
      <c r="D5" s="11">
        <f>B5*C5</f>
        <v>535</v>
      </c>
    </row>
    <row r="6" spans="1:4" x14ac:dyDescent="0.25">
      <c r="A6" s="11" t="s">
        <v>90</v>
      </c>
      <c r="B6" s="3">
        <v>214</v>
      </c>
      <c r="C6" s="11">
        <v>0.46</v>
      </c>
      <c r="D6" s="11">
        <f>B6*C6</f>
        <v>98.44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>
        <v>3</v>
      </c>
      <c r="C10" s="3">
        <f>SUM(C5:C9)</f>
        <v>2.96</v>
      </c>
      <c r="D10" s="16">
        <f>SUM(D5:D9)</f>
        <v>633.44000000000005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11">
        <v>14.12</v>
      </c>
      <c r="D14" s="11">
        <f>B14*C14</f>
        <v>3021.68</v>
      </c>
    </row>
    <row r="15" spans="1:4" x14ac:dyDescent="0.25">
      <c r="A15" s="11" t="s">
        <v>88</v>
      </c>
      <c r="B15" s="3">
        <v>162</v>
      </c>
      <c r="C15" s="11">
        <v>16.850000000000001</v>
      </c>
      <c r="D15" s="11">
        <f>B15*C15</f>
        <v>2729.7000000000003</v>
      </c>
    </row>
    <row r="16" spans="1:4" x14ac:dyDescent="0.25">
      <c r="A16" s="11" t="s">
        <v>90</v>
      </c>
      <c r="B16" s="3">
        <v>214</v>
      </c>
      <c r="C16" s="11">
        <v>0.46600000000000003</v>
      </c>
      <c r="D16" s="11">
        <f>B16*C16</f>
        <v>99.724000000000004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 t="s">
        <v>95</v>
      </c>
      <c r="C19" s="3">
        <f>SUM(C14:C18)</f>
        <v>31.436</v>
      </c>
      <c r="D19" s="16">
        <f>SUM(D14:D18)</f>
        <v>5851.1040000000003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>
        <v>76.695999999999998</v>
      </c>
      <c r="D23" s="11">
        <f>B23*C23</f>
        <v>16412.944</v>
      </c>
    </row>
    <row r="24" spans="1:4" x14ac:dyDescent="0.25">
      <c r="A24" s="11" t="s">
        <v>90</v>
      </c>
      <c r="B24" s="3">
        <v>214</v>
      </c>
      <c r="C24" s="11">
        <v>23.06</v>
      </c>
      <c r="D24" s="11">
        <f>B24*C24</f>
        <v>4934.84</v>
      </c>
    </row>
    <row r="25" spans="1:4" x14ac:dyDescent="0.25">
      <c r="A25" s="11" t="s">
        <v>96</v>
      </c>
      <c r="B25" s="3">
        <v>214</v>
      </c>
      <c r="C25" s="11">
        <v>0.2</v>
      </c>
      <c r="D25" s="11">
        <f>B25*C25</f>
        <v>42.800000000000004</v>
      </c>
    </row>
    <row r="26" spans="1:4" x14ac:dyDescent="0.25">
      <c r="A26" s="11" t="s">
        <v>97</v>
      </c>
      <c r="B26" s="3">
        <v>214</v>
      </c>
      <c r="C26" s="11">
        <v>0.4</v>
      </c>
      <c r="D26" s="11">
        <f>B26*C26</f>
        <v>85.600000000000009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>
        <v>100</v>
      </c>
      <c r="C28" s="3">
        <f>SUM(C23:C27)</f>
        <v>100.35600000000001</v>
      </c>
      <c r="D28" s="16">
        <f>SUM(D23:D27)</f>
        <v>21476.183999999997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28" t="s">
        <v>91</v>
      </c>
      <c r="B32" s="3">
        <v>214</v>
      </c>
      <c r="C32" s="11">
        <v>15.3</v>
      </c>
      <c r="D32" s="11">
        <f>B32*C32</f>
        <v>3274.2000000000003</v>
      </c>
    </row>
    <row r="33" spans="1:4" x14ac:dyDescent="0.25">
      <c r="A33" s="28" t="s">
        <v>90</v>
      </c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>
        <v>15</v>
      </c>
      <c r="C37" s="3">
        <f>SUM(C32:C36)</f>
        <v>15.3</v>
      </c>
      <c r="D37" s="16">
        <f>SUM(D32:D36)</f>
        <v>3274.2000000000003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28" t="s">
        <v>91</v>
      </c>
      <c r="B41" s="3">
        <v>214</v>
      </c>
      <c r="C41" s="11">
        <v>15</v>
      </c>
      <c r="D41" s="11">
        <f>B41*C41</f>
        <v>3210</v>
      </c>
    </row>
    <row r="42" spans="1:4" x14ac:dyDescent="0.25">
      <c r="A42" s="28" t="s">
        <v>90</v>
      </c>
      <c r="B42" s="3">
        <v>214</v>
      </c>
      <c r="C42" s="11">
        <v>0</v>
      </c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>
        <v>15</v>
      </c>
      <c r="C46" s="3">
        <f>SUM(C41:C45)</f>
        <v>15</v>
      </c>
      <c r="D46" s="16">
        <f>SUM(D41:D45)</f>
        <v>3210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28" t="s">
        <v>91</v>
      </c>
      <c r="B50" s="3">
        <v>214</v>
      </c>
      <c r="C50" s="11">
        <v>13.1</v>
      </c>
      <c r="D50" s="11">
        <f>B50*C50</f>
        <v>2803.4</v>
      </c>
    </row>
    <row r="51" spans="1:4" x14ac:dyDescent="0.25">
      <c r="A51" s="28" t="s">
        <v>90</v>
      </c>
      <c r="B51" s="3">
        <v>214</v>
      </c>
      <c r="C51" s="11">
        <v>0</v>
      </c>
      <c r="D51" s="11">
        <f>B51*C51</f>
        <v>0</v>
      </c>
    </row>
    <row r="52" spans="1:4" x14ac:dyDescent="0.25">
      <c r="A52" s="11"/>
      <c r="B52" s="3"/>
      <c r="C52" s="11">
        <v>0</v>
      </c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>
        <v>15</v>
      </c>
      <c r="C55" s="3">
        <f>SUM(C50:C54)</f>
        <v>13.1</v>
      </c>
      <c r="D55" s="16">
        <f>SUM(D50:D54)</f>
        <v>2803.4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23.6</v>
      </c>
      <c r="D59" s="11">
        <f>B59*C59</f>
        <v>5050.4000000000005</v>
      </c>
    </row>
    <row r="60" spans="1:4" x14ac:dyDescent="0.25">
      <c r="A60" s="11" t="s">
        <v>25</v>
      </c>
      <c r="B60" s="3">
        <v>214</v>
      </c>
      <c r="C60" s="11">
        <v>10.33</v>
      </c>
      <c r="D60" s="11">
        <f>B60*C60</f>
        <v>2210.62</v>
      </c>
    </row>
    <row r="61" spans="1:4" x14ac:dyDescent="0.25">
      <c r="A61" s="11" t="s">
        <v>94</v>
      </c>
      <c r="B61" s="3">
        <v>214</v>
      </c>
      <c r="C61" s="11">
        <v>6</v>
      </c>
      <c r="D61" s="11">
        <f>B61*C61</f>
        <v>1284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>
        <v>50</v>
      </c>
      <c r="C64" s="3">
        <f>SUM(C59:C63)</f>
        <v>39.93</v>
      </c>
      <c r="D64" s="16">
        <f>SUM(D59:D63)</f>
        <v>8545.02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G8" sqref="G8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2" t="s">
        <v>39</v>
      </c>
      <c r="B1" s="32"/>
      <c r="C1" s="32"/>
      <c r="D1" s="32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>
        <v>28</v>
      </c>
      <c r="E4" s="3">
        <f>B4*D4</f>
        <v>5600</v>
      </c>
      <c r="F4" s="2">
        <v>100</v>
      </c>
      <c r="G4" s="13">
        <v>59</v>
      </c>
      <c r="H4" s="13">
        <v>59</v>
      </c>
      <c r="I4" s="7">
        <f>F4*H4</f>
        <v>5900</v>
      </c>
      <c r="J4" s="11">
        <f>E4+I4</f>
        <v>11500</v>
      </c>
    </row>
    <row r="5" spans="1:10" x14ac:dyDescent="0.25">
      <c r="A5" s="3"/>
      <c r="B5" s="3"/>
      <c r="C5" s="3"/>
      <c r="D5" s="3">
        <v>55</v>
      </c>
      <c r="E5" s="3"/>
      <c r="F5" s="3"/>
      <c r="G5" s="3"/>
      <c r="H5" s="5"/>
      <c r="I5" s="11">
        <f>SUM(J4)</f>
        <v>11500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2" t="s">
        <v>54</v>
      </c>
      <c r="B1" s="32"/>
      <c r="C1" s="32"/>
      <c r="D1" s="32"/>
      <c r="E1" s="32"/>
    </row>
    <row r="3" spans="1:6" x14ac:dyDescent="0.25">
      <c r="A3" s="34" t="s">
        <v>52</v>
      </c>
      <c r="B3" s="35"/>
      <c r="C3" s="36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32" t="s">
        <v>55</v>
      </c>
      <c r="B12" s="32"/>
      <c r="C12" s="32"/>
      <c r="D12" s="32"/>
      <c r="E12" s="32"/>
    </row>
    <row r="14" spans="1:6" x14ac:dyDescent="0.25">
      <c r="A14" s="34" t="s">
        <v>52</v>
      </c>
      <c r="B14" s="35"/>
      <c r="C14" s="36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4" t="s">
        <v>54</v>
      </c>
      <c r="B33" s="35"/>
      <c r="C33" s="35"/>
      <c r="D33" s="35"/>
      <c r="E33" s="36"/>
    </row>
    <row r="35" spans="1:6" x14ac:dyDescent="0.25">
      <c r="A35" s="32" t="s">
        <v>56</v>
      </c>
      <c r="B35" s="32"/>
      <c r="C35" s="32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32" t="s">
        <v>57</v>
      </c>
      <c r="B1" s="32"/>
      <c r="C1" s="32"/>
      <c r="D1" s="32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58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2018-09-03T16:45:39Z</cp:lastPrinted>
  <dcterms:created xsi:type="dcterms:W3CDTF">2016-01-22T10:09:20Z</dcterms:created>
  <dcterms:modified xsi:type="dcterms:W3CDTF">2018-09-12T14:58:54Z</dcterms:modified>
</cp:coreProperties>
</file>